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815" windowWidth="15360" windowHeight="8115" activeTab="4"/>
  </bookViews>
  <sheets>
    <sheet name="填表補充資料" sheetId="1" r:id="rId1"/>
    <sheet name="電腦經費預算表" sheetId="2" r:id="rId2"/>
    <sheet name="電腦明細表" sheetId="3" r:id="rId3"/>
    <sheet name="電腦經費審查表" sheetId="4" r:id="rId4"/>
    <sheet name="電子檔" sheetId="5" r:id="rId5"/>
    <sheet name="預算表範例" sheetId="6" r:id="rId6"/>
    <sheet name="明細表範例" sheetId="7" r:id="rId7"/>
  </sheets>
  <externalReferences>
    <externalReference r:id="rId10"/>
  </externalReferences>
  <definedNames>
    <definedName name="_xlnm.Print_Area" localSheetId="6">'明細表範例'!$A$1:$I$41</definedName>
    <definedName name="_xlnm.Print_Area" localSheetId="2">'電腦明細表'!$A$1:$I$45</definedName>
    <definedName name="_xlnm.Print_Area" localSheetId="1">'電腦經費預算表'!$A$1:$F$35</definedName>
    <definedName name="_xlnm.Print_Area" localSheetId="3">'電腦經費審查表'!$A$1:$D$19</definedName>
    <definedName name="_xlnm.Print_Titles" localSheetId="6">'明細表範例'!$1:$4</definedName>
    <definedName name="_xlnm.Print_Titles" localSheetId="2">'電腦明細表'!$1:$4</definedName>
  </definedNames>
  <calcPr fullCalcOnLoad="1"/>
</workbook>
</file>

<file path=xl/sharedStrings.xml><?xml version="1.0" encoding="utf-8"?>
<sst xmlns="http://schemas.openxmlformats.org/spreadsheetml/2006/main" count="422" uniqueCount="256">
  <si>
    <t>計畫說明</t>
  </si>
  <si>
    <t>（內容包括業務項目、特性及年度內設置及應用電腦之原因）</t>
  </si>
  <si>
    <t>比較數</t>
  </si>
  <si>
    <t>租</t>
  </si>
  <si>
    <t>硬體設備</t>
  </si>
  <si>
    <t>購</t>
  </si>
  <si>
    <t>維護</t>
  </si>
  <si>
    <t>系統軟體</t>
  </si>
  <si>
    <t>套裝軟體及軟體工具</t>
  </si>
  <si>
    <t>委外服務費用</t>
  </si>
  <si>
    <t>相關費用</t>
  </si>
  <si>
    <t>說</t>
  </si>
  <si>
    <t>明</t>
  </si>
  <si>
    <t>2.運作中應用系統及本年度擬開發之應用系統。</t>
  </si>
  <si>
    <t>4.委外服務費用，請敘明委外項目及經費估算依據。</t>
  </si>
  <si>
    <t xml:space="preserve"> 單位︰新臺幣千元</t>
  </si>
  <si>
    <t>附註：</t>
  </si>
  <si>
    <t>設置及應用電腦經費預算表</t>
  </si>
  <si>
    <t>填表人：</t>
  </si>
  <si>
    <t>校長：</t>
  </si>
  <si>
    <t>主辦會計：</t>
  </si>
  <si>
    <t>單位主管：</t>
  </si>
  <si>
    <t>2.相關費用包括消耗品、機房維護費及電腦資料傳輸費等。</t>
  </si>
  <si>
    <t>3.委外服務費用係指除系統軟體維護費及硬體維護費外之其他委外服務項目費用。</t>
  </si>
  <si>
    <t xml:space="preserve">                         </t>
  </si>
  <si>
    <t>教學及校務行政用電腦設備應用系統</t>
  </si>
  <si>
    <t>1.現有設備概況。</t>
  </si>
  <si>
    <t>電腦教室150部電腦目前供學生電腦課程使用</t>
  </si>
  <si>
    <t>教師及行政人員用電腦182部</t>
  </si>
  <si>
    <t>出納薪資及文書電子公文系統軟體維護12千元</t>
  </si>
  <si>
    <t>圖書館系統軟體維護12千元</t>
  </si>
  <si>
    <t>校務行政系統軟體維護56千元</t>
  </si>
  <si>
    <t>3.逐項列明本年度擬設置之硬軟體設備名稱、單價、數量及用途。</t>
  </si>
  <si>
    <t>1.符合行政院主計處訂定「各機關設置及應用電腦管理要點」第3點及第6點之規定者（包括所設置之電腦 系統係屬中型主機（含）以上者，小型主機（含）以下，而其總費用在1,000萬元以上者，及應用軟體之採購、外包或委託資料處理，其支付總費用在1,000萬元以上者。），請同時附送詳細計畫書。</t>
  </si>
  <si>
    <t>主任：</t>
  </si>
  <si>
    <t>硬體設備</t>
  </si>
  <si>
    <t>系統軟體</t>
  </si>
  <si>
    <t>詳如設置及應用電腦經費明細表</t>
  </si>
  <si>
    <t>2. … …</t>
  </si>
  <si>
    <t>項     目</t>
  </si>
  <si>
    <t>套裝軟體及軟體工具</t>
  </si>
  <si>
    <t>聯絡電話</t>
  </si>
  <si>
    <t>3.委外服務費用係指除系統軟體維護費及硬體維護費外之其他委外服務項目費用。</t>
  </si>
  <si>
    <t>維護1-3</t>
  </si>
  <si>
    <t>租1-1</t>
  </si>
  <si>
    <t>購1-2</t>
  </si>
  <si>
    <t>合   計</t>
  </si>
  <si>
    <t>租2-1</t>
  </si>
  <si>
    <t>購2-2</t>
  </si>
  <si>
    <t>維護2-3</t>
  </si>
  <si>
    <t>租3-1</t>
  </si>
  <si>
    <t>購3-2</t>
  </si>
  <si>
    <t>維護3-3</t>
  </si>
  <si>
    <t>委外服務費用4</t>
  </si>
  <si>
    <t>相關費用5</t>
  </si>
  <si>
    <t>名      稱</t>
  </si>
  <si>
    <t>規      格</t>
  </si>
  <si>
    <t>單位</t>
  </si>
  <si>
    <t>數量
A</t>
  </si>
  <si>
    <t>單 價
B</t>
  </si>
  <si>
    <t>小 計
C=A*B</t>
  </si>
  <si>
    <t>年限</t>
  </si>
  <si>
    <t>購置
日期</t>
  </si>
  <si>
    <t>用   途</t>
  </si>
  <si>
    <t>硬體設備（租）
小    計</t>
  </si>
  <si>
    <t xml:space="preserve"> 1 - 1</t>
  </si>
  <si>
    <t>1. … …</t>
  </si>
  <si>
    <t>硬體設備（購）
小    計</t>
  </si>
  <si>
    <t xml:space="preserve"> 1 - 2</t>
  </si>
  <si>
    <t>學校自行填寫</t>
  </si>
  <si>
    <t>部</t>
  </si>
  <si>
    <t>學校查填</t>
  </si>
  <si>
    <t>新購</t>
  </si>
  <si>
    <t>教學用</t>
  </si>
  <si>
    <t>組</t>
  </si>
  <si>
    <t>電腦教學學生用</t>
  </si>
  <si>
    <t>3.彩色雷射印表機</t>
  </si>
  <si>
    <t>台</t>
  </si>
  <si>
    <t>學務處行政用</t>
  </si>
  <si>
    <t>硬體設備（維護）
小    計</t>
  </si>
  <si>
    <t xml:space="preserve"> 1 - 3</t>
  </si>
  <si>
    <t>系統軟體（租）
小    計</t>
  </si>
  <si>
    <t xml:space="preserve"> 2 - 1</t>
  </si>
  <si>
    <t>系統軟體（購）
小    計</t>
  </si>
  <si>
    <t xml:space="preserve"> 2 - 2</t>
  </si>
  <si>
    <t>1.語言教學系統教師端軟體</t>
  </si>
  <si>
    <t>套</t>
  </si>
  <si>
    <t>語言教學用</t>
  </si>
  <si>
    <t>2.語言教學系統學生端軟體</t>
  </si>
  <si>
    <t>系統軟體（維護）
小    計</t>
  </si>
  <si>
    <t xml:space="preserve"> 2 - 3</t>
  </si>
  <si>
    <t>套裝軟體及軟體工具
（租）小    計</t>
  </si>
  <si>
    <t xml:space="preserve"> 3 - 1</t>
  </si>
  <si>
    <t>套裝軟體及軟體工具
（購）小    計</t>
  </si>
  <si>
    <t xml:space="preserve"> 3 - 2</t>
  </si>
  <si>
    <t>2. … …</t>
  </si>
  <si>
    <t>套裝軟體及軟體工具
（維護）小    計</t>
  </si>
  <si>
    <t xml:space="preserve"> 3 - 3</t>
  </si>
  <si>
    <t>委外服務費用</t>
  </si>
  <si>
    <t>1. 消耗品</t>
  </si>
  <si>
    <t>2. 機房維護費</t>
  </si>
  <si>
    <t>3. 電腦資料傳輸費</t>
  </si>
  <si>
    <t>4. … …</t>
  </si>
  <si>
    <t>合   計</t>
  </si>
  <si>
    <t>3.逐項列明本年度擬設置之硬軟體設備名稱、單價、數量及用途。（詳如明細表）</t>
  </si>
  <si>
    <t>4.委外服務費用，請敘明委外項目及經費估算依據。（詳如明細表)</t>
  </si>
  <si>
    <t>1.現有設備概況。</t>
  </si>
  <si>
    <t>1.學校如有設置電腦軟、硬體之需要，務必填列本表，未填列或經審查後刪除之項目，不得於預算內編列，否則逕予剔除，額度收回。另經行政院主計處電子處理資料中心審核後同意之項目，務必於預算內編列，故請先審慎考量學校資本門預算額度，再依貴校需求填列。</t>
  </si>
  <si>
    <t>項         目</t>
  </si>
  <si>
    <t>合       計</t>
  </si>
  <si>
    <t>委外服務費用 4</t>
  </si>
  <si>
    <t>相 關 費 用  5</t>
  </si>
  <si>
    <t>維護 1-3</t>
  </si>
  <si>
    <t>租  1-1</t>
  </si>
  <si>
    <t>購  1-2</t>
  </si>
  <si>
    <t>租  2-1</t>
  </si>
  <si>
    <t>購  2-2</t>
  </si>
  <si>
    <t>維護 2-3</t>
  </si>
  <si>
    <t>租  3-1</t>
  </si>
  <si>
    <t>購  3-2</t>
  </si>
  <si>
    <t>維護 3-3</t>
  </si>
  <si>
    <t>小計c之檢誤
(vs電子檔數據)</t>
  </si>
  <si>
    <t>年</t>
  </si>
  <si>
    <t>組</t>
  </si>
  <si>
    <t>月</t>
  </si>
  <si>
    <t>套</t>
  </si>
  <si>
    <t>部</t>
  </si>
  <si>
    <t>名稱、規格、單位、數量、單價、年限及用途等表列各欄位，均為舉例之用，請各校依實際情形查填。</t>
  </si>
  <si>
    <t>系統軟體</t>
  </si>
  <si>
    <t>套裝軟體及軟體工具</t>
  </si>
  <si>
    <t>1.非屬電腦設備之掃瞄器、不斷電系統、監視器等請勿列入</t>
  </si>
  <si>
    <t>2.J欄設有檢誤公式，務請檢核無誤才送中辦。</t>
  </si>
  <si>
    <t>國立高級中等學校校務基金—學校代號及名稱</t>
  </si>
  <si>
    <t>1.桌上型電腦</t>
  </si>
  <si>
    <t>2.筆記型電腦</t>
  </si>
  <si>
    <t>電腦硬軟體租金及使用費</t>
  </si>
  <si>
    <t>設備零件</t>
  </si>
  <si>
    <t>電子計算機軟體服務費</t>
  </si>
  <si>
    <t>外包費</t>
  </si>
  <si>
    <t>電子中心刪減數</t>
  </si>
  <si>
    <t>電子中心核列數</t>
  </si>
  <si>
    <t>科目請自行增刪，相關數字請與報送電子中心數相合。</t>
  </si>
  <si>
    <t>科   目</t>
  </si>
  <si>
    <t>機械及設備 B</t>
  </si>
  <si>
    <t>交通及運輸設備 C</t>
  </si>
  <si>
    <t>無形資產 D</t>
  </si>
  <si>
    <t>合計E=A+B+C+D</t>
  </si>
  <si>
    <t>機械及設備修護費</t>
  </si>
  <si>
    <t>辦公(事務)用品</t>
  </si>
  <si>
    <t>數據通信費</t>
  </si>
  <si>
    <t>費用小計 A</t>
  </si>
  <si>
    <t>機械及設備 B</t>
  </si>
  <si>
    <t>交通及運輸設備 C</t>
  </si>
  <si>
    <t>無形資產 D</t>
  </si>
  <si>
    <t>機械及設備修護費</t>
  </si>
  <si>
    <t>辦公(事務)用品</t>
  </si>
  <si>
    <t>數據通信費</t>
  </si>
  <si>
    <t>主管機關核列報送數</t>
  </si>
  <si>
    <t>設置及應用電腦經費明細表 A式</t>
  </si>
  <si>
    <t>設置及應用電腦經費明細表 B式</t>
  </si>
  <si>
    <t>中華民國 102 年度</t>
  </si>
  <si>
    <t>101年度預算數</t>
  </si>
  <si>
    <t>102年度概算數</t>
  </si>
  <si>
    <t>1.各基金年度電腦相關經費，均需填列本表，符合行政院主計處訂定「各機關設置及應用電腦管理要點」第3點及第6點之規定者（包括所設置之電腦 系統係屬中型主機（含）以上者，小型主機（含）以下，而其總費用在1,000萬元以上者，及應用軟體之採購、外包或委託資料處理，其支付總費用在1,000萬元以上者。），請同時附送詳細計畫書。</t>
  </si>
  <si>
    <t>1宜蘭高中</t>
  </si>
  <si>
    <t>1宜蘭高中</t>
  </si>
  <si>
    <t>中華民國 102年度</t>
  </si>
  <si>
    <t>中華民國102年度</t>
  </si>
  <si>
    <t xml:space="preserve">                         </t>
  </si>
  <si>
    <t>預算代號</t>
  </si>
  <si>
    <t>學校名稱</t>
  </si>
  <si>
    <t>101年度預算數</t>
  </si>
  <si>
    <t>102年度概算數</t>
  </si>
  <si>
    <t>檢核1
合計</t>
  </si>
  <si>
    <t>檢核2
租</t>
  </si>
  <si>
    <t>檢核3
購</t>
  </si>
  <si>
    <t>合計</t>
  </si>
  <si>
    <t>總   計</t>
  </si>
  <si>
    <t>板橋高中</t>
  </si>
  <si>
    <t>泰山高中</t>
  </si>
  <si>
    <t>中和高中</t>
  </si>
  <si>
    <t>新店高中</t>
  </si>
  <si>
    <t>新莊高中</t>
  </si>
  <si>
    <t>三重高中</t>
  </si>
  <si>
    <t>林口高中</t>
  </si>
  <si>
    <t>豐原高中</t>
  </si>
  <si>
    <t>大甲高中</t>
  </si>
  <si>
    <t>清水高中</t>
  </si>
  <si>
    <t>大里高中</t>
  </si>
  <si>
    <t>台中一中</t>
  </si>
  <si>
    <t>台中二中</t>
  </si>
  <si>
    <t>文華高中</t>
  </si>
  <si>
    <t>新營高中</t>
  </si>
  <si>
    <t>後壁高中</t>
  </si>
  <si>
    <t>新化高中</t>
  </si>
  <si>
    <t>新豐高中</t>
  </si>
  <si>
    <t>北門高中</t>
  </si>
  <si>
    <t>善化高中</t>
  </si>
  <si>
    <t>台南一中</t>
  </si>
  <si>
    <t>台南二中</t>
  </si>
  <si>
    <t>岡山高中</t>
  </si>
  <si>
    <t>鳳山高中</t>
  </si>
  <si>
    <t>鳳新高中</t>
  </si>
  <si>
    <t>旗美高中</t>
  </si>
  <si>
    <t>台中女中</t>
  </si>
  <si>
    <t>台南女中</t>
  </si>
  <si>
    <t>台南家齊女中</t>
  </si>
  <si>
    <t>高中小計</t>
  </si>
  <si>
    <t>瑞芳高工</t>
  </si>
  <si>
    <t>海山高工</t>
  </si>
  <si>
    <t>沙鹿高工</t>
  </si>
  <si>
    <t>大甲高工</t>
  </si>
  <si>
    <t>東勢高工</t>
  </si>
  <si>
    <t>台中高工</t>
  </si>
  <si>
    <t>台南高工</t>
  </si>
  <si>
    <t>新營高工</t>
  </si>
  <si>
    <t>新化高工</t>
  </si>
  <si>
    <t>台中高農</t>
  </si>
  <si>
    <t>豐原高商</t>
  </si>
  <si>
    <t>台南高商</t>
  </si>
  <si>
    <t>霧峰農工</t>
  </si>
  <si>
    <t>曾文農工</t>
  </si>
  <si>
    <t>北門農工</t>
  </si>
  <si>
    <t>岡山農工</t>
  </si>
  <si>
    <t>旗山農工</t>
  </si>
  <si>
    <t>淡水商工</t>
  </si>
  <si>
    <t>白河商工</t>
  </si>
  <si>
    <t>鳳山商工</t>
  </si>
  <si>
    <t>玉井工商</t>
  </si>
  <si>
    <t>台中家商</t>
  </si>
  <si>
    <t>曾文家商</t>
  </si>
  <si>
    <t>台南海水</t>
  </si>
  <si>
    <t>高職小計</t>
  </si>
  <si>
    <t>台中啟聰</t>
  </si>
  <si>
    <t>台中啟明</t>
  </si>
  <si>
    <t>ok</t>
  </si>
  <si>
    <t>林口啟智</t>
  </si>
  <si>
    <t>台南啟智</t>
  </si>
  <si>
    <t>台中特教</t>
  </si>
  <si>
    <t>特教小計</t>
  </si>
  <si>
    <t>國立高級中等學校校務基金設置及應用電腦經費預算表---新北市、台中市、台南市、高雄市</t>
  </si>
  <si>
    <r>
      <t xml:space="preserve">          1.</t>
    </r>
    <r>
      <rPr>
        <sz val="16"/>
        <rFont val="標楷體"/>
        <family val="4"/>
      </rPr>
      <t xml:space="preserve">電子白板、跑馬燈、影印機、傳真機、數位相機、數位攝影機、
</t>
    </r>
    <r>
      <rPr>
        <sz val="16"/>
        <rFont val="Times New Roman"/>
        <family val="1"/>
      </rPr>
      <t xml:space="preserve">              </t>
    </r>
    <r>
      <rPr>
        <sz val="16"/>
        <rFont val="標楷體"/>
        <family val="4"/>
      </rPr>
      <t>單槍投影機、錄音筆、電腦桌椅、閱卷用讀卡機、影印紙等項目。</t>
    </r>
  </si>
  <si>
    <r>
      <t xml:space="preserve">          2.</t>
    </r>
    <r>
      <rPr>
        <sz val="16"/>
        <rFont val="標楷體"/>
        <family val="4"/>
      </rPr>
      <t>租用影印機、搬遷費、架設等費用。</t>
    </r>
  </si>
  <si>
    <r>
      <t>教育部中部辦公室辦理「設置及應用電腦經費預算表」</t>
    </r>
    <r>
      <rPr>
        <b/>
        <sz val="20"/>
        <rFont val="新細明體"/>
        <family val="1"/>
      </rPr>
      <t>補充資料</t>
    </r>
  </si>
  <si>
    <r>
      <t xml:space="preserve">   一.請填列</t>
    </r>
    <r>
      <rPr>
        <u val="single"/>
        <sz val="16"/>
        <rFont val="標楷體"/>
        <family val="4"/>
      </rPr>
      <t>預算代號</t>
    </r>
    <r>
      <rPr>
        <sz val="16"/>
        <rFont val="標楷體"/>
        <family val="4"/>
      </rPr>
      <t>、</t>
    </r>
    <r>
      <rPr>
        <u val="single"/>
        <sz val="16"/>
        <rFont val="標楷體"/>
        <family val="4"/>
      </rPr>
      <t>學校名稱、</t>
    </r>
    <r>
      <rPr>
        <sz val="16"/>
        <rFont val="標楷體"/>
        <family val="4"/>
      </rPr>
      <t>填表人及聯絡電話。</t>
    </r>
  </si>
  <si>
    <t xml:space="preserve">   二.預算表中說明欄計有4小項,其中第1、2項請於表中詳列相關事項。</t>
  </si>
  <si>
    <t xml:space="preserve">   三.請以整數呈現,不要出現小數點,更不宜四捨五入方式輸入資料。</t>
  </si>
  <si>
    <t xml:space="preserve">   四.不宜編列之項目:</t>
  </si>
  <si>
    <t xml:space="preserve">  六.於明細表將編列之項目集中列表,並於用途欄詳述。</t>
  </si>
  <si>
    <r>
      <t xml:space="preserve">      </t>
    </r>
    <r>
      <rPr>
        <sz val="16"/>
        <rFont val="標楷體"/>
        <family val="4"/>
      </rPr>
      <t>五</t>
    </r>
    <r>
      <rPr>
        <sz val="16"/>
        <rFont val="Times New Roman"/>
        <family val="1"/>
      </rPr>
      <t>.</t>
    </r>
    <r>
      <rPr>
        <sz val="16"/>
        <rFont val="標楷體"/>
        <family val="4"/>
      </rPr>
      <t>電腦單位以1套25,000元計算(含螢幕、主機、鍵盤、滑鼠) 。</t>
    </r>
  </si>
  <si>
    <t>※  特別注意事項  ※</t>
  </si>
  <si>
    <t>2.新購或汰換資訊設備「單價限額」：依立法院審議96年度中央政府總預算案所作決議，個人桌上型電腦以2萬5千元、筆記型電腦以3萬元、雷射印表機以2萬元為上限，且雷射印表機以20人共用一機為度。有特殊需求者，應於預算書中提出說明，交立法院審議。</t>
  </si>
  <si>
    <t>3.購置所需經費由學校年度預算內自行調整編列，各校於填列時，務請審慎考量。</t>
  </si>
  <si>
    <t>4.非屬電腦設備之掃瞄器、不斷電系統、監視器等請勿列入。</t>
  </si>
  <si>
    <t>5.本表數據係聯結工作表"電子檔"，非查填數字之欄位，請學校自行輸入相關說明。</t>
  </si>
  <si>
    <t>三重商工</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</si>
</sst>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0_);[Red]\(#,##0\)"/>
    <numFmt numFmtId="182" formatCode="#,##0_ "/>
    <numFmt numFmtId="183" formatCode="General_)"/>
    <numFmt numFmtId="184" formatCode="0.00_)"/>
    <numFmt numFmtId="185" formatCode="#,##0;[Red]#,##0"/>
    <numFmt numFmtId="186" formatCode="0.00_);[Red]\(0.00\)"/>
    <numFmt numFmtId="187" formatCode="0.0000"/>
    <numFmt numFmtId="188" formatCode="#,##0.0_ "/>
    <numFmt numFmtId="189" formatCode="#,##0.00_ "/>
    <numFmt numFmtId="190" formatCode="#,##0.00;[Red]#,##0.00"/>
    <numFmt numFmtId="191" formatCode="0.000"/>
    <numFmt numFmtId="192" formatCode="0.0"/>
    <numFmt numFmtId="193" formatCode="#,##0_ ;[Red]\-#,##0\ "/>
    <numFmt numFmtId="194" formatCode="0.00_ "/>
    <numFmt numFmtId="195" formatCode="0_ "/>
    <numFmt numFmtId="196" formatCode="#,##0.00_);[Red]\(#,##0.00\)"/>
    <numFmt numFmtId="197" formatCode="m&quot;月&quot;d&quot;日&quot;"/>
    <numFmt numFmtId="198" formatCode="#,##0_ ;[Red]\-#,##0;"/>
    <numFmt numFmtId="199" formatCode="_-* #,##0.0_-;\-* #,##0.0_-;_-* &quot;-&quot;?_-;_-@_-"/>
    <numFmt numFmtId="200" formatCode="#,##0.00_);\(#,##0.00\)"/>
    <numFmt numFmtId="201" formatCode="0.000%"/>
    <numFmt numFmtId="202" formatCode="#,##0.00_ ;[Red]\-#,##0.00\ "/>
    <numFmt numFmtId="203" formatCode="#,##0,"/>
    <numFmt numFmtId="204" formatCode="0.000000_ "/>
    <numFmt numFmtId="205" formatCode="0.00000_ "/>
    <numFmt numFmtId="206" formatCode="0.0000_ "/>
    <numFmt numFmtId="207" formatCode="0.000_ "/>
    <numFmt numFmtId="208" formatCode="0.0_ "/>
    <numFmt numFmtId="209" formatCode="#,###,"/>
    <numFmt numFmtId="210" formatCode="0.0%"/>
    <numFmt numFmtId="211" formatCode="_-* #,##0.000_-;\-* #,##0.000_-;_-* &quot;-&quot;??_-;_-@_-"/>
    <numFmt numFmtId="212" formatCode="0.00000000_ "/>
    <numFmt numFmtId="213" formatCode="0.0000000_ "/>
    <numFmt numFmtId="214" formatCode="_-* #,##0.0000_-;\-* #,##0.0000_-;_-* &quot;-&quot;??_-;_-@_-"/>
    <numFmt numFmtId="215" formatCode="_-* #,##0.00000_-;\-* #,##0.00000_-;_-* &quot;-&quot;??_-;_-@_-"/>
    <numFmt numFmtId="216" formatCode="_-* #,##0.000000_-;\-* #,##0.000000_-;_-* &quot;-&quot;??_-;_-@_-"/>
    <numFmt numFmtId="217" formatCode="#,##0.0_);[Red]\(#,##0.0\)"/>
    <numFmt numFmtId="218" formatCode="#,##0.000_);[Red]\(#,##0.000\)"/>
    <numFmt numFmtId="219" formatCode="0.0000%"/>
    <numFmt numFmtId="220" formatCode="#,##0.0,"/>
    <numFmt numFmtId="221" formatCode="#,##0.00,"/>
    <numFmt numFmtId="222" formatCode="#,##0.000,"/>
    <numFmt numFmtId="223" formatCode="#,##0_);\(#,##0\)"/>
    <numFmt numFmtId="224" formatCode="#,##0.0000_);\(#,##0.0000\)"/>
    <numFmt numFmtId="225" formatCode="#,##0.00000_);\(#,##0.00000\)"/>
    <numFmt numFmtId="226" formatCode="#,##0.000_);\(#,##0.000\)"/>
    <numFmt numFmtId="227" formatCode="_-* #,##0.000_-;\-* #,##0.000_-;_-* &quot;-&quot;???_-;_-@_-"/>
    <numFmt numFmtId="228" formatCode="#,##0.000000_);\(#,##0.000000\)"/>
    <numFmt numFmtId="229" formatCode="#,##0.000000_ "/>
    <numFmt numFmtId="230" formatCode="#,##0.0000_);[Red]\(#,##0.0000\)"/>
    <numFmt numFmtId="231" formatCode="#,##0.0000_ "/>
    <numFmt numFmtId="232" formatCode="_(* #,##0_);_(* \(#,##0\);_(* &quot;-&quot;??_);_(@_)"/>
    <numFmt numFmtId="233" formatCode="#,##0;\(\-\)#,##0"/>
    <numFmt numFmtId="234" formatCode="#,##0_-;\-#,##0_-;&quot;-&quot;??_-;_-@_-"/>
    <numFmt numFmtId="235" formatCode="000"/>
    <numFmt numFmtId="236" formatCode="0_);\(0\)"/>
    <numFmt numFmtId="237" formatCode="\(0\)"/>
    <numFmt numFmtId="238" formatCode="0_);[Red]\(0\)"/>
  </numFmts>
  <fonts count="45">
    <font>
      <sz val="12"/>
      <name val="新細明體"/>
      <family val="1"/>
    </font>
    <font>
      <u val="single"/>
      <sz val="20"/>
      <name val="標楷體"/>
      <family val="4"/>
    </font>
    <font>
      <sz val="20"/>
      <name val="標楷體"/>
      <family val="4"/>
    </font>
    <font>
      <sz val="10"/>
      <name val="Times New Roman"/>
      <family val="1"/>
    </font>
    <font>
      <sz val="14"/>
      <name val="標楷體"/>
      <family val="4"/>
    </font>
    <font>
      <sz val="12"/>
      <name val="標楷體"/>
      <family val="4"/>
    </font>
    <font>
      <b/>
      <sz val="14"/>
      <name val="標楷體"/>
      <family val="4"/>
    </font>
    <font>
      <sz val="9"/>
      <name val="新細明體"/>
      <family val="1"/>
    </font>
    <font>
      <b/>
      <sz val="12"/>
      <name val="標楷體"/>
      <family val="4"/>
    </font>
    <font>
      <sz val="16"/>
      <name val="標楷體"/>
      <family val="4"/>
    </font>
    <font>
      <sz val="12"/>
      <color indexed="12"/>
      <name val="標楷體"/>
      <family val="4"/>
    </font>
    <font>
      <sz val="14"/>
      <name val="新細明體"/>
      <family val="1"/>
    </font>
    <font>
      <u val="single"/>
      <sz val="12"/>
      <color indexed="36"/>
      <name val="新細明體"/>
      <family val="1"/>
    </font>
    <font>
      <u val="single"/>
      <sz val="12"/>
      <color indexed="12"/>
      <name val="新細明體"/>
      <family val="1"/>
    </font>
    <font>
      <u val="single"/>
      <sz val="18"/>
      <name val="標楷體"/>
      <family val="4"/>
    </font>
    <font>
      <sz val="18"/>
      <name val="標楷體"/>
      <family val="4"/>
    </font>
    <font>
      <sz val="18"/>
      <name val="Times New Roman"/>
      <family val="1"/>
    </font>
    <font>
      <sz val="12"/>
      <color indexed="12"/>
      <name val="新細明體"/>
      <family val="1"/>
    </font>
    <font>
      <sz val="11"/>
      <name val="標楷體"/>
      <family val="4"/>
    </font>
    <font>
      <sz val="11"/>
      <name val="新細明體"/>
      <family val="1"/>
    </font>
    <font>
      <sz val="11"/>
      <name val="Times New Roman"/>
      <family val="1"/>
    </font>
    <font>
      <sz val="12"/>
      <name val="Courier"/>
      <family val="3"/>
    </font>
    <font>
      <b/>
      <i/>
      <sz val="16"/>
      <name val="Helv"/>
      <family val="2"/>
    </font>
    <font>
      <sz val="10"/>
      <name val="Arial"/>
      <family val="2"/>
    </font>
    <font>
      <sz val="12"/>
      <name val="Times New Roman"/>
      <family val="1"/>
    </font>
    <font>
      <sz val="22"/>
      <name val="標楷體"/>
      <family val="4"/>
    </font>
    <font>
      <sz val="10"/>
      <name val="標楷體"/>
      <family val="4"/>
    </font>
    <font>
      <sz val="14"/>
      <color indexed="14"/>
      <name val="標楷體"/>
      <family val="4"/>
    </font>
    <font>
      <sz val="12"/>
      <color indexed="8"/>
      <name val="標楷體"/>
      <family val="4"/>
    </font>
    <font>
      <sz val="12"/>
      <color indexed="8"/>
      <name val="新細明體"/>
      <family val="1"/>
    </font>
    <font>
      <sz val="12"/>
      <color indexed="10"/>
      <name val="標楷體"/>
      <family val="4"/>
    </font>
    <font>
      <sz val="13"/>
      <name val="標楷體"/>
      <family val="4"/>
    </font>
    <font>
      <sz val="10"/>
      <name val="Helv"/>
      <family val="2"/>
    </font>
    <font>
      <sz val="10"/>
      <name val="新細明體"/>
      <family val="1"/>
    </font>
    <font>
      <sz val="12"/>
      <color indexed="10"/>
      <name val="新細明體"/>
      <family val="1"/>
    </font>
    <font>
      <b/>
      <sz val="12"/>
      <color indexed="8"/>
      <name val="標楷體"/>
      <family val="4"/>
    </font>
    <font>
      <u val="single"/>
      <sz val="16"/>
      <name val="標楷體"/>
      <family val="4"/>
    </font>
    <font>
      <sz val="16"/>
      <name val="Times New Roman"/>
      <family val="1"/>
    </font>
    <font>
      <sz val="20"/>
      <name val="新細明體"/>
      <family val="1"/>
    </font>
    <font>
      <sz val="16"/>
      <name val="新細明體"/>
      <family val="1"/>
    </font>
    <font>
      <b/>
      <sz val="20"/>
      <name val="新細明體"/>
      <family val="1"/>
    </font>
    <font>
      <b/>
      <sz val="12"/>
      <color indexed="10"/>
      <name val="標楷體"/>
      <family val="4"/>
    </font>
    <font>
      <b/>
      <sz val="9"/>
      <name val="標楷體"/>
      <family val="4"/>
    </font>
    <font>
      <b/>
      <u val="single"/>
      <sz val="9"/>
      <name val="標楷體"/>
      <family val="4"/>
    </font>
    <font>
      <sz val="14"/>
      <color indexed="8"/>
      <name val="標楷體"/>
      <family val="4"/>
    </font>
  </fonts>
  <fills count="10">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7"/>
        <bgColor indexed="64"/>
      </patternFill>
    </fill>
  </fills>
  <borders count="38">
    <border>
      <left/>
      <right/>
      <top/>
      <bottom/>
      <diagonal/>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thin"/>
    </border>
    <border>
      <left style="thin"/>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s>
  <cellStyleXfs count="29">
    <xf numFmtId="0" fontId="3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20" fillId="0" borderId="0" applyBorder="0" applyAlignment="0">
      <protection/>
    </xf>
    <xf numFmtId="183" fontId="21" fillId="2" borderId="1" applyNumberFormat="0" applyFont="0" applyFill="0" applyBorder="0">
      <alignment horizontal="center" vertical="center"/>
      <protection/>
    </xf>
    <xf numFmtId="184" fontId="22" fillId="0" borderId="0">
      <alignment/>
      <protection/>
    </xf>
    <xf numFmtId="0" fontId="23" fillId="0" borderId="0">
      <alignment/>
      <protection/>
    </xf>
    <xf numFmtId="0" fontId="24"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4" fillId="0" borderId="0" applyFont="0" applyFill="0" applyBorder="0" applyAlignment="0" applyProtection="0"/>
    <xf numFmtId="0" fontId="13" fillId="0" borderId="0" applyNumberFormat="0" applyFill="0" applyBorder="0" applyAlignment="0" applyProtection="0"/>
  </cellStyleXfs>
  <cellXfs count="278">
    <xf numFmtId="0" fontId="0" fillId="0" borderId="0" xfId="0" applyAlignment="1">
      <alignment vertical="center"/>
    </xf>
    <xf numFmtId="0" fontId="4" fillId="0" borderId="0" xfId="0" applyFont="1" applyAlignme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180" fontId="4" fillId="0" borderId="1" xfId="21" applyNumberFormat="1" applyFont="1" applyBorder="1" applyAlignment="1">
      <alignment horizontal="justify" vertical="center" wrapText="1"/>
    </xf>
    <xf numFmtId="180" fontId="4" fillId="0" borderId="2" xfId="21" applyNumberFormat="1" applyFont="1" applyBorder="1" applyAlignment="1">
      <alignment horizontal="justify" vertical="center" wrapText="1"/>
    </xf>
    <xf numFmtId="0" fontId="0" fillId="0" borderId="0" xfId="0" applyAlignment="1">
      <alignment vertical="center"/>
    </xf>
    <xf numFmtId="0" fontId="2" fillId="0" borderId="0" xfId="0" applyFont="1" applyAlignment="1">
      <alignment vertical="center"/>
    </xf>
    <xf numFmtId="180" fontId="0" fillId="0" borderId="1" xfId="21" applyNumberFormat="1" applyBorder="1" applyAlignment="1">
      <alignment vertical="center"/>
    </xf>
    <xf numFmtId="0" fontId="9" fillId="0" borderId="0" xfId="0" applyFont="1" applyAlignment="1">
      <alignment vertical="center"/>
    </xf>
    <xf numFmtId="0" fontId="5" fillId="0" borderId="1" xfId="21" applyNumberFormat="1" applyFont="1" applyFill="1" applyBorder="1" applyAlignment="1">
      <alignment horizontal="center" vertical="center"/>
    </xf>
    <xf numFmtId="0" fontId="5" fillId="3" borderId="1" xfId="21" applyNumberFormat="1" applyFont="1" applyFill="1" applyBorder="1" applyAlignment="1">
      <alignment horizontal="center" vertical="center"/>
    </xf>
    <xf numFmtId="180" fontId="8" fillId="3" borderId="1" xfId="21" applyNumberFormat="1" applyFont="1" applyFill="1" applyBorder="1" applyAlignment="1">
      <alignment vertical="center"/>
    </xf>
    <xf numFmtId="0" fontId="0" fillId="0" borderId="1" xfId="0" applyBorder="1" applyAlignment="1">
      <alignment vertical="center"/>
    </xf>
    <xf numFmtId="0" fontId="0" fillId="3" borderId="1" xfId="0" applyFill="1" applyBorder="1" applyAlignment="1">
      <alignment vertical="center"/>
    </xf>
    <xf numFmtId="180" fontId="0" fillId="3" borderId="1" xfId="0" applyNumberFormat="1" applyFill="1" applyBorder="1" applyAlignment="1">
      <alignment vertical="center"/>
    </xf>
    <xf numFmtId="0" fontId="4" fillId="0" borderId="3" xfId="0" applyFont="1" applyBorder="1" applyAlignment="1">
      <alignment horizontal="center" vertical="center" wrapText="1"/>
    </xf>
    <xf numFmtId="180" fontId="4" fillId="3" borderId="1" xfId="21" applyNumberFormat="1" applyFont="1" applyFill="1" applyBorder="1" applyAlignment="1">
      <alignment horizontal="justify" vertical="center" wrapText="1"/>
    </xf>
    <xf numFmtId="180" fontId="4" fillId="4" borderId="1" xfId="21" applyNumberFormat="1" applyFont="1" applyFill="1" applyBorder="1" applyAlignment="1">
      <alignment horizontal="justify" vertical="center" wrapText="1"/>
    </xf>
    <xf numFmtId="180" fontId="4" fillId="5" borderId="1" xfId="21" applyNumberFormat="1" applyFont="1" applyFill="1" applyBorder="1" applyAlignment="1">
      <alignment horizontal="justify" vertical="center" wrapText="1"/>
    </xf>
    <xf numFmtId="180" fontId="5" fillId="0" borderId="1" xfId="21" applyNumberFormat="1" applyFont="1" applyBorder="1" applyAlignment="1">
      <alignment horizontal="justify" vertical="center" wrapText="1"/>
    </xf>
    <xf numFmtId="0" fontId="5" fillId="0" borderId="4" xfId="0" applyFont="1" applyBorder="1" applyAlignment="1">
      <alignment horizontal="justify" vertical="center" wrapText="1"/>
    </xf>
    <xf numFmtId="0" fontId="0" fillId="0" borderId="0" xfId="0" applyFont="1" applyAlignment="1">
      <alignment vertical="center"/>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0" xfId="0" applyFont="1" applyAlignment="1">
      <alignment vertical="center" wrapText="1"/>
    </xf>
    <xf numFmtId="0" fontId="19" fillId="0" borderId="0" xfId="0" applyFont="1" applyAlignment="1">
      <alignment vertical="center"/>
    </xf>
    <xf numFmtId="0" fontId="11" fillId="0" borderId="0" xfId="20" applyFont="1">
      <alignment vertical="center"/>
      <protection/>
    </xf>
    <xf numFmtId="0" fontId="11" fillId="0" borderId="0" xfId="20" applyFont="1" applyAlignment="1">
      <alignment vertical="center" wrapText="1"/>
      <protection/>
    </xf>
    <xf numFmtId="0" fontId="11" fillId="0" borderId="0" xfId="20" applyFont="1" applyAlignment="1">
      <alignment horizontal="center" vertical="center"/>
      <protection/>
    </xf>
    <xf numFmtId="182" fontId="11" fillId="0" borderId="0" xfId="20" applyNumberFormat="1" applyFont="1">
      <alignment vertical="center"/>
      <protection/>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13" fillId="0" borderId="0" xfId="28" applyFill="1" applyAlignment="1">
      <alignment vertical="center"/>
    </xf>
    <xf numFmtId="0" fontId="0" fillId="0" borderId="7" xfId="0" applyFont="1" applyFill="1" applyBorder="1" applyAlignment="1">
      <alignment horizontal="left" vertical="center" indent="1"/>
    </xf>
    <xf numFmtId="0" fontId="0" fillId="0" borderId="8" xfId="0" applyFont="1" applyFill="1" applyBorder="1" applyAlignment="1">
      <alignment horizontal="left" vertical="center" indent="1"/>
    </xf>
    <xf numFmtId="0" fontId="5" fillId="0" borderId="1" xfId="20" applyFont="1" applyBorder="1" applyAlignment="1">
      <alignment horizontal="center" vertical="center" wrapText="1"/>
      <protection/>
    </xf>
    <xf numFmtId="182" fontId="5" fillId="0" borderId="1" xfId="20" applyNumberFormat="1" applyFont="1" applyBorder="1" applyAlignment="1">
      <alignment horizontal="center" vertical="center" wrapText="1"/>
      <protection/>
    </xf>
    <xf numFmtId="0" fontId="5" fillId="6" borderId="1" xfId="20" applyFont="1" applyFill="1" applyBorder="1" applyAlignment="1">
      <alignment horizontal="center" vertical="center" wrapText="1"/>
      <protection/>
    </xf>
    <xf numFmtId="182" fontId="5" fillId="6" borderId="1" xfId="20" applyNumberFormat="1" applyFont="1" applyFill="1" applyBorder="1" applyAlignment="1">
      <alignment horizontal="center" vertical="center" wrapText="1"/>
      <protection/>
    </xf>
    <xf numFmtId="0" fontId="5" fillId="0" borderId="1" xfId="20" applyFont="1" applyBorder="1" applyAlignment="1">
      <alignment horizontal="left" vertical="center" wrapText="1"/>
      <protection/>
    </xf>
    <xf numFmtId="0" fontId="5" fillId="3" borderId="1" xfId="20" applyFont="1" applyFill="1" applyBorder="1" applyAlignment="1">
      <alignment horizontal="center" vertical="center" wrapText="1"/>
      <protection/>
    </xf>
    <xf numFmtId="182" fontId="5" fillId="3" borderId="1" xfId="20" applyNumberFormat="1" applyFont="1" applyFill="1" applyBorder="1" applyAlignment="1">
      <alignment horizontal="center" vertical="center" wrapText="1"/>
      <protection/>
    </xf>
    <xf numFmtId="0" fontId="5" fillId="0" borderId="3" xfId="20" applyFont="1" applyBorder="1" applyAlignment="1">
      <alignment horizontal="center" vertical="center" wrapText="1"/>
      <protection/>
    </xf>
    <xf numFmtId="0" fontId="5" fillId="4" borderId="1" xfId="20" applyFont="1" applyFill="1" applyBorder="1" applyAlignment="1">
      <alignment horizontal="center" vertical="center" wrapText="1"/>
      <protection/>
    </xf>
    <xf numFmtId="182" fontId="5" fillId="4" borderId="1" xfId="20" applyNumberFormat="1" applyFont="1" applyFill="1" applyBorder="1" applyAlignment="1">
      <alignment horizontal="center" vertical="center" wrapText="1"/>
      <protection/>
    </xf>
    <xf numFmtId="0" fontId="5" fillId="0" borderId="1" xfId="20" applyFont="1" applyBorder="1" applyAlignment="1">
      <alignment vertical="center" wrapText="1"/>
      <protection/>
    </xf>
    <xf numFmtId="0" fontId="5" fillId="0" borderId="1" xfId="20" applyFont="1" applyBorder="1" applyAlignment="1">
      <alignment horizontal="center" vertical="center"/>
      <protection/>
    </xf>
    <xf numFmtId="182" fontId="5" fillId="0" borderId="1" xfId="20" applyNumberFormat="1" applyFont="1" applyBorder="1">
      <alignment vertical="center"/>
      <protection/>
    </xf>
    <xf numFmtId="197" fontId="5" fillId="6" borderId="1" xfId="20" applyNumberFormat="1" applyFont="1" applyFill="1" applyBorder="1" applyAlignment="1">
      <alignment horizontal="center" vertical="center" wrapText="1"/>
      <protection/>
    </xf>
    <xf numFmtId="0" fontId="5" fillId="0" borderId="1" xfId="20" applyFont="1" applyFill="1" applyBorder="1" applyAlignment="1">
      <alignment horizontal="center" vertical="center" wrapText="1"/>
      <protection/>
    </xf>
    <xf numFmtId="182" fontId="5" fillId="0" borderId="1" xfId="20" applyNumberFormat="1" applyFont="1" applyFill="1" applyBorder="1" applyAlignment="1">
      <alignment horizontal="center" vertical="center" wrapText="1"/>
      <protection/>
    </xf>
    <xf numFmtId="0" fontId="11" fillId="0" borderId="0" xfId="20" applyFont="1" applyFill="1">
      <alignment vertical="center"/>
      <protection/>
    </xf>
    <xf numFmtId="0" fontId="5" fillId="6" borderId="1" xfId="20" applyFont="1" applyFill="1" applyBorder="1" applyAlignment="1">
      <alignment horizontal="left" vertical="center" wrapText="1"/>
      <protection/>
    </xf>
    <xf numFmtId="0" fontId="5" fillId="3" borderId="1" xfId="20" applyFont="1" applyFill="1" applyBorder="1" applyAlignment="1">
      <alignment horizontal="left" vertical="center" wrapText="1"/>
      <protection/>
    </xf>
    <xf numFmtId="0" fontId="5" fillId="7" borderId="1" xfId="20" applyFont="1" applyFill="1" applyBorder="1" applyAlignment="1">
      <alignment horizontal="center" vertical="center" wrapText="1"/>
      <protection/>
    </xf>
    <xf numFmtId="182" fontId="5" fillId="7" borderId="1" xfId="20" applyNumberFormat="1" applyFont="1" applyFill="1" applyBorder="1" applyAlignment="1">
      <alignment horizontal="center" vertical="center" wrapText="1"/>
      <protection/>
    </xf>
    <xf numFmtId="0" fontId="5" fillId="0" borderId="0" xfId="0" applyFont="1" applyAlignment="1">
      <alignment vertical="center"/>
    </xf>
    <xf numFmtId="0" fontId="4" fillId="8" borderId="0" xfId="20" applyFont="1" applyFill="1" applyAlignment="1">
      <alignment horizontal="center" vertical="center" wrapText="1"/>
      <protection/>
    </xf>
    <xf numFmtId="182" fontId="27" fillId="0" borderId="0" xfId="20" applyNumberFormat="1" applyFont="1" applyAlignment="1">
      <alignment horizontal="center" vertical="center"/>
      <protection/>
    </xf>
    <xf numFmtId="0" fontId="27" fillId="0" borderId="0" xfId="20" applyFont="1">
      <alignment vertical="center"/>
      <protection/>
    </xf>
    <xf numFmtId="0" fontId="27" fillId="0" borderId="0" xfId="20" applyFont="1" applyFill="1">
      <alignment vertical="center"/>
      <protection/>
    </xf>
    <xf numFmtId="182" fontId="5" fillId="6" borderId="1" xfId="20" applyNumberFormat="1" applyFont="1" applyFill="1" applyBorder="1" applyAlignment="1">
      <alignment horizontal="right" vertical="center" wrapText="1" indent="1"/>
      <protection/>
    </xf>
    <xf numFmtId="182" fontId="5" fillId="0" borderId="1" xfId="20" applyNumberFormat="1" applyFont="1" applyFill="1" applyBorder="1" applyAlignment="1">
      <alignment horizontal="right" vertical="center" wrapText="1" indent="1"/>
      <protection/>
    </xf>
    <xf numFmtId="182" fontId="5" fillId="3" borderId="1" xfId="20" applyNumberFormat="1" applyFont="1" applyFill="1" applyBorder="1" applyAlignment="1">
      <alignment horizontal="right" vertical="center" wrapText="1" indent="1"/>
      <protection/>
    </xf>
    <xf numFmtId="182" fontId="5" fillId="4" borderId="1" xfId="20" applyNumberFormat="1" applyFont="1" applyFill="1" applyBorder="1" applyAlignment="1">
      <alignment horizontal="right" vertical="center" wrapText="1" indent="1"/>
      <protection/>
    </xf>
    <xf numFmtId="182" fontId="5" fillId="7" borderId="1" xfId="20" applyNumberFormat="1" applyFont="1" applyFill="1" applyBorder="1" applyAlignment="1">
      <alignment horizontal="right" vertical="center" wrapText="1" indent="1"/>
      <protection/>
    </xf>
    <xf numFmtId="180" fontId="28" fillId="0" borderId="1" xfId="21" applyNumberFormat="1" applyFont="1" applyFill="1" applyBorder="1" applyAlignment="1">
      <alignment vertical="center"/>
    </xf>
    <xf numFmtId="0" fontId="0" fillId="0" borderId="0" xfId="0" applyAlignment="1" applyProtection="1">
      <alignment vertical="center"/>
      <protection locked="0"/>
    </xf>
    <xf numFmtId="0" fontId="4" fillId="0" borderId="3"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0" fillId="0" borderId="0" xfId="0" applyFont="1" applyAlignment="1" applyProtection="1">
      <alignment vertical="center" wrapText="1"/>
      <protection locked="0"/>
    </xf>
    <xf numFmtId="0" fontId="5" fillId="0" borderId="0" xfId="0" applyFont="1" applyAlignment="1" applyProtection="1">
      <alignment vertical="center"/>
      <protection locked="0"/>
    </xf>
    <xf numFmtId="0" fontId="9" fillId="0" borderId="0" xfId="0" applyFont="1" applyAlignment="1" applyProtection="1">
      <alignment vertical="center"/>
      <protection locked="0"/>
    </xf>
    <xf numFmtId="180" fontId="4" fillId="0" borderId="1" xfId="21" applyNumberFormat="1" applyFont="1" applyBorder="1" applyAlignment="1" applyProtection="1">
      <alignment horizontal="justify" vertical="center" wrapText="1"/>
      <protection/>
    </xf>
    <xf numFmtId="180" fontId="4" fillId="0" borderId="2" xfId="21" applyNumberFormat="1" applyFont="1" applyBorder="1" applyAlignment="1" applyProtection="1">
      <alignment horizontal="justify" vertical="center" wrapText="1"/>
      <protection/>
    </xf>
    <xf numFmtId="0" fontId="5" fillId="0" borderId="0" xfId="20" applyFont="1" applyFill="1" applyBorder="1" applyAlignment="1">
      <alignment horizontal="center" vertical="center" wrapText="1"/>
      <protection/>
    </xf>
    <xf numFmtId="0" fontId="9" fillId="0" borderId="0" xfId="0" applyFont="1" applyFill="1" applyAlignment="1" applyProtection="1">
      <alignment vertical="center"/>
      <protection locked="0"/>
    </xf>
    <xf numFmtId="0" fontId="4" fillId="0" borderId="1" xfId="0" applyFont="1" applyBorder="1" applyAlignment="1">
      <alignment horizontal="center" vertical="center" wrapText="1"/>
    </xf>
    <xf numFmtId="0" fontId="9" fillId="0" borderId="11" xfId="0" applyFont="1" applyBorder="1" applyAlignment="1">
      <alignment horizontal="left" vertical="center"/>
    </xf>
    <xf numFmtId="182" fontId="9" fillId="0" borderId="0" xfId="0" applyNumberFormat="1" applyFont="1" applyBorder="1" applyAlignment="1">
      <alignment vertical="center"/>
    </xf>
    <xf numFmtId="0" fontId="5" fillId="0" borderId="12" xfId="0" applyFont="1" applyBorder="1" applyAlignment="1">
      <alignment horizontal="center" vertical="center"/>
    </xf>
    <xf numFmtId="182" fontId="5" fillId="0" borderId="1" xfId="0" applyNumberFormat="1" applyFont="1" applyBorder="1" applyAlignment="1">
      <alignment horizontal="center" vertical="center" wrapText="1"/>
    </xf>
    <xf numFmtId="0" fontId="5" fillId="0" borderId="0" xfId="0" applyFont="1" applyAlignment="1">
      <alignment horizontal="center" vertical="center" wrapText="1"/>
    </xf>
    <xf numFmtId="182" fontId="8" fillId="0" borderId="1" xfId="0" applyNumberFormat="1" applyFont="1" applyFill="1" applyBorder="1" applyAlignment="1">
      <alignment vertical="center"/>
    </xf>
    <xf numFmtId="0" fontId="8" fillId="0" borderId="0" xfId="0" applyFont="1" applyAlignment="1">
      <alignment vertical="center"/>
    </xf>
    <xf numFmtId="0" fontId="5" fillId="0" borderId="12" xfId="0" applyFont="1" applyBorder="1" applyAlignment="1">
      <alignment vertical="center"/>
    </xf>
    <xf numFmtId="182" fontId="5" fillId="0" borderId="1" xfId="0" applyNumberFormat="1" applyFont="1" applyFill="1" applyBorder="1" applyAlignment="1">
      <alignment vertical="center"/>
    </xf>
    <xf numFmtId="0" fontId="28" fillId="0" borderId="1" xfId="0" applyFont="1" applyBorder="1" applyAlignment="1">
      <alignment vertical="center"/>
    </xf>
    <xf numFmtId="0" fontId="28" fillId="0" borderId="12" xfId="0" applyFont="1" applyBorder="1" applyAlignment="1">
      <alignment vertical="center"/>
    </xf>
    <xf numFmtId="182" fontId="5" fillId="0" borderId="0" xfId="0" applyNumberFormat="1" applyFont="1" applyAlignment="1">
      <alignment vertical="center"/>
    </xf>
    <xf numFmtId="0" fontId="25" fillId="0" borderId="0" xfId="20" applyFont="1" applyBorder="1" applyAlignment="1">
      <alignment horizontal="center" vertical="center"/>
      <protection/>
    </xf>
    <xf numFmtId="182" fontId="8" fillId="4" borderId="1" xfId="0" applyNumberFormat="1" applyFont="1" applyFill="1" applyBorder="1" applyAlignment="1">
      <alignment vertical="center"/>
    </xf>
    <xf numFmtId="182" fontId="8" fillId="3" borderId="1" xfId="0" applyNumberFormat="1" applyFont="1" applyFill="1" applyBorder="1" applyAlignment="1">
      <alignment vertical="center"/>
    </xf>
    <xf numFmtId="182" fontId="5" fillId="4" borderId="1" xfId="0" applyNumberFormat="1" applyFont="1" applyFill="1" applyBorder="1" applyAlignment="1">
      <alignment vertical="center"/>
    </xf>
    <xf numFmtId="181" fontId="29" fillId="4" borderId="1" xfId="0" applyNumberFormat="1" applyFont="1" applyFill="1" applyBorder="1" applyAlignment="1">
      <alignment horizontal="right" vertical="center"/>
    </xf>
    <xf numFmtId="0" fontId="5" fillId="3" borderId="12" xfId="0" applyFont="1" applyFill="1" applyBorder="1" applyAlignment="1">
      <alignment vertical="center"/>
    </xf>
    <xf numFmtId="0" fontId="5" fillId="4" borderId="12" xfId="0" applyFont="1" applyFill="1" applyBorder="1" applyAlignment="1">
      <alignment vertical="center"/>
    </xf>
    <xf numFmtId="0" fontId="5" fillId="0" borderId="12" xfId="0" applyFont="1" applyFill="1" applyBorder="1" applyAlignment="1">
      <alignment vertical="center"/>
    </xf>
    <xf numFmtId="0" fontId="30" fillId="0" borderId="0" xfId="0" applyFont="1" applyFill="1" applyAlignment="1">
      <alignment vertical="center"/>
    </xf>
    <xf numFmtId="180" fontId="6" fillId="4" borderId="1" xfId="21" applyNumberFormat="1" applyFont="1" applyFill="1" applyBorder="1" applyAlignment="1">
      <alignment horizontal="center" vertical="center" wrapText="1"/>
    </xf>
    <xf numFmtId="182" fontId="27" fillId="0" borderId="1" xfId="20" applyNumberFormat="1" applyFont="1" applyBorder="1" applyAlignment="1">
      <alignment horizontal="center" vertical="center"/>
      <protection/>
    </xf>
    <xf numFmtId="0" fontId="0" fillId="4" borderId="1" xfId="0" applyFill="1" applyBorder="1" applyAlignment="1">
      <alignment horizontal="center" vertical="center" wrapText="1"/>
    </xf>
    <xf numFmtId="0" fontId="4" fillId="4" borderId="1" xfId="0" applyFont="1" applyFill="1" applyBorder="1" applyAlignment="1">
      <alignment horizontal="center" vertical="center"/>
    </xf>
    <xf numFmtId="0" fontId="9" fillId="0" borderId="0" xfId="20" applyFont="1" applyBorder="1" applyAlignment="1">
      <alignment horizontal="center" vertical="center" wrapText="1"/>
      <protection/>
    </xf>
    <xf numFmtId="0" fontId="5" fillId="0" borderId="0" xfId="0" applyFont="1" applyBorder="1" applyAlignment="1">
      <alignment vertical="center"/>
    </xf>
    <xf numFmtId="0" fontId="9" fillId="0" borderId="13"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9" fillId="0" borderId="16" xfId="0" applyFont="1" applyBorder="1" applyAlignment="1" applyProtection="1">
      <alignment horizontal="left" vertical="center" wrapText="1"/>
      <protection locked="0"/>
    </xf>
    <xf numFmtId="0" fontId="32" fillId="0" borderId="1" xfId="0" applyBorder="1" applyAlignment="1">
      <alignment/>
    </xf>
    <xf numFmtId="180" fontId="0" fillId="0" borderId="1" xfId="21" applyNumberFormat="1" applyFont="1" applyBorder="1" applyAlignment="1">
      <alignment vertical="center"/>
    </xf>
    <xf numFmtId="180" fontId="5" fillId="0" borderId="1" xfId="21" applyNumberFormat="1" applyFont="1" applyBorder="1" applyAlignment="1" applyProtection="1">
      <alignment horizontal="justify" vertical="center" wrapText="1"/>
      <protection/>
    </xf>
    <xf numFmtId="0" fontId="29" fillId="0" borderId="1" xfId="0" applyFont="1" applyBorder="1" applyAlignment="1">
      <alignment/>
    </xf>
    <xf numFmtId="180" fontId="29" fillId="0" borderId="1" xfId="21" applyNumberFormat="1" applyFont="1" applyBorder="1" applyAlignment="1">
      <alignment vertical="center"/>
    </xf>
    <xf numFmtId="0" fontId="32" fillId="0" borderId="3" xfId="0" applyBorder="1" applyAlignment="1">
      <alignment/>
    </xf>
    <xf numFmtId="0" fontId="32" fillId="0" borderId="0" xfId="0" applyAlignment="1">
      <alignment/>
    </xf>
    <xf numFmtId="0" fontId="29" fillId="0" borderId="1" xfId="0" applyFont="1" applyBorder="1" applyAlignment="1">
      <alignment vertical="center"/>
    </xf>
    <xf numFmtId="0" fontId="34" fillId="0" borderId="1" xfId="0" applyFont="1" applyBorder="1" applyAlignment="1">
      <alignment vertical="center"/>
    </xf>
    <xf numFmtId="180" fontId="26" fillId="0" borderId="1" xfId="21" applyNumberFormat="1" applyFont="1" applyBorder="1" applyAlignment="1" applyProtection="1">
      <alignment horizontal="justify" vertical="center" wrapText="1"/>
      <protection/>
    </xf>
    <xf numFmtId="3" fontId="32" fillId="0" borderId="1" xfId="0" applyNumberFormat="1" applyBorder="1" applyAlignment="1">
      <alignment/>
    </xf>
    <xf numFmtId="0" fontId="32" fillId="2" borderId="1" xfId="0" applyFill="1" applyBorder="1" applyAlignment="1">
      <alignment/>
    </xf>
    <xf numFmtId="180" fontId="0" fillId="2" borderId="1" xfId="21" applyNumberFormat="1" applyFill="1" applyBorder="1" applyAlignment="1">
      <alignment vertical="center"/>
    </xf>
    <xf numFmtId="0" fontId="28" fillId="0" borderId="1" xfId="21" applyNumberFormat="1" applyFont="1" applyFill="1" applyBorder="1" applyAlignment="1">
      <alignment horizontal="center" vertical="center"/>
    </xf>
    <xf numFmtId="180" fontId="35" fillId="3" borderId="1" xfId="21" applyNumberFormat="1" applyFont="1" applyFill="1" applyBorder="1" applyAlignment="1">
      <alignment vertical="center"/>
    </xf>
    <xf numFmtId="0" fontId="5" fillId="0" borderId="1" xfId="0" applyFont="1" applyBorder="1" applyAlignment="1">
      <alignment/>
    </xf>
    <xf numFmtId="180" fontId="8" fillId="0" borderId="1" xfId="21" applyNumberFormat="1" applyFont="1" applyFill="1" applyBorder="1" applyAlignment="1">
      <alignment horizontal="center" vertical="center" wrapText="1"/>
    </xf>
    <xf numFmtId="0" fontId="32" fillId="3" borderId="1" xfId="0" applyFill="1" applyBorder="1" applyAlignment="1">
      <alignment/>
    </xf>
    <xf numFmtId="180" fontId="32" fillId="3" borderId="1" xfId="0" applyNumberFormat="1" applyFill="1" applyBorder="1" applyAlignment="1">
      <alignment/>
    </xf>
    <xf numFmtId="0" fontId="0" fillId="0" borderId="0" xfId="0" applyAlignment="1" applyProtection="1">
      <alignment vertical="center" wrapText="1"/>
      <protection locked="0"/>
    </xf>
    <xf numFmtId="0" fontId="38" fillId="0" borderId="0" xfId="0" applyFont="1" applyAlignment="1">
      <alignment vertical="center"/>
    </xf>
    <xf numFmtId="0" fontId="39" fillId="0" borderId="0" xfId="0" applyFont="1" applyAlignment="1">
      <alignment vertical="center"/>
    </xf>
    <xf numFmtId="0" fontId="5" fillId="2" borderId="1" xfId="21" applyNumberFormat="1" applyFont="1" applyFill="1" applyBorder="1" applyAlignment="1">
      <alignment horizontal="center" vertical="center"/>
    </xf>
    <xf numFmtId="182" fontId="27" fillId="2" borderId="1" xfId="20" applyNumberFormat="1" applyFont="1" applyFill="1" applyBorder="1" applyAlignment="1">
      <alignment horizontal="center" vertical="center"/>
      <protection/>
    </xf>
    <xf numFmtId="0" fontId="9" fillId="0" borderId="15" xfId="0" applyFont="1" applyBorder="1" applyAlignment="1" applyProtection="1">
      <alignment horizontal="left" vertical="center" wrapText="1"/>
      <protection locked="0"/>
    </xf>
    <xf numFmtId="0" fontId="0" fillId="2" borderId="0" xfId="0" applyFill="1" applyAlignment="1">
      <alignment vertical="center"/>
    </xf>
    <xf numFmtId="180" fontId="0" fillId="2" borderId="1" xfId="21" applyNumberFormat="1" applyFont="1" applyFill="1" applyBorder="1" applyAlignment="1">
      <alignment vertical="center"/>
    </xf>
    <xf numFmtId="0" fontId="0" fillId="2" borderId="1" xfId="0" applyFill="1" applyBorder="1" applyAlignment="1">
      <alignment vertical="center"/>
    </xf>
    <xf numFmtId="180" fontId="0" fillId="2" borderId="1" xfId="21" applyNumberFormat="1" applyFont="1" applyFill="1" applyBorder="1" applyAlignment="1">
      <alignment vertical="center"/>
    </xf>
    <xf numFmtId="180" fontId="5" fillId="2" borderId="1" xfId="21" applyNumberFormat="1" applyFont="1" applyFill="1" applyBorder="1" applyAlignment="1" applyProtection="1">
      <alignment horizontal="justify" vertical="center" wrapText="1"/>
      <protection/>
    </xf>
    <xf numFmtId="180" fontId="0" fillId="2" borderId="1" xfId="21" applyNumberFormat="1" applyFont="1" applyFill="1" applyBorder="1" applyAlignment="1">
      <alignment vertical="center"/>
    </xf>
    <xf numFmtId="0" fontId="32" fillId="2" borderId="1" xfId="0" applyFill="1" applyBorder="1" applyAlignment="1">
      <alignment/>
    </xf>
    <xf numFmtId="180" fontId="0" fillId="2" borderId="2" xfId="21" applyNumberFormat="1" applyFont="1" applyFill="1" applyBorder="1" applyAlignment="1">
      <alignment vertical="center"/>
    </xf>
    <xf numFmtId="0" fontId="32" fillId="2" borderId="1" xfId="0" applyFill="1" applyBorder="1" applyAlignment="1">
      <alignment vertical="center"/>
    </xf>
    <xf numFmtId="180" fontId="32" fillId="2" borderId="1" xfId="0" applyNumberFormat="1" applyFill="1" applyBorder="1" applyAlignment="1">
      <alignment vertical="center"/>
    </xf>
    <xf numFmtId="0" fontId="29" fillId="2" borderId="1" xfId="0" applyFont="1" applyFill="1" applyBorder="1" applyAlignment="1">
      <alignment/>
    </xf>
    <xf numFmtId="180" fontId="29" fillId="2" borderId="1" xfId="21" applyNumberFormat="1" applyFont="1" applyFill="1" applyBorder="1" applyAlignment="1">
      <alignment vertical="center"/>
    </xf>
    <xf numFmtId="180" fontId="33" fillId="2" borderId="1" xfId="21" applyNumberFormat="1" applyFont="1" applyFill="1" applyBorder="1" applyAlignment="1">
      <alignment vertical="center"/>
    </xf>
    <xf numFmtId="180" fontId="28" fillId="2" borderId="1" xfId="21" applyNumberFormat="1" applyFont="1" applyFill="1" applyBorder="1" applyAlignment="1">
      <alignment vertical="center"/>
    </xf>
    <xf numFmtId="0" fontId="32" fillId="2" borderId="1" xfId="0" applyFill="1" applyBorder="1" applyAlignment="1">
      <alignment/>
    </xf>
    <xf numFmtId="195" fontId="32" fillId="2" borderId="1" xfId="0" applyNumberFormat="1" applyFill="1" applyBorder="1" applyAlignment="1">
      <alignment/>
    </xf>
    <xf numFmtId="181" fontId="32" fillId="2" borderId="1" xfId="0" applyNumberFormat="1" applyFill="1" applyBorder="1" applyAlignment="1">
      <alignment/>
    </xf>
    <xf numFmtId="0" fontId="44" fillId="0" borderId="1" xfId="0" applyFont="1" applyBorder="1" applyAlignment="1">
      <alignment horizontal="center" vertical="center" wrapText="1"/>
    </xf>
    <xf numFmtId="0" fontId="9" fillId="0" borderId="0" xfId="0" applyFont="1" applyAlignment="1">
      <alignment horizontal="left" vertical="center"/>
    </xf>
    <xf numFmtId="0" fontId="0" fillId="0" borderId="0" xfId="0" applyAlignment="1">
      <alignment vertical="center"/>
    </xf>
    <xf numFmtId="0" fontId="37" fillId="0" borderId="0" xfId="0" applyFont="1" applyAlignment="1">
      <alignment horizontal="left" vertical="center" wrapText="1"/>
    </xf>
    <xf numFmtId="0" fontId="39" fillId="0" borderId="0" xfId="0" applyFont="1" applyAlignment="1">
      <alignment vertical="center"/>
    </xf>
    <xf numFmtId="0" fontId="37" fillId="0" borderId="0" xfId="0" applyFont="1" applyAlignment="1">
      <alignment horizontal="left" vertical="center"/>
    </xf>
    <xf numFmtId="0" fontId="42" fillId="6" borderId="0" xfId="0" applyFont="1" applyFill="1" applyAlignment="1" applyProtection="1">
      <alignment horizontal="left" vertical="center" wrapText="1"/>
      <protection locked="0"/>
    </xf>
    <xf numFmtId="0" fontId="43" fillId="6" borderId="0" xfId="0" applyFont="1" applyFill="1" applyAlignment="1" applyProtection="1">
      <alignment horizontal="left" vertical="center" wrapText="1"/>
      <protection locked="0"/>
    </xf>
    <xf numFmtId="0" fontId="5" fillId="6" borderId="0" xfId="0" applyFont="1" applyFill="1" applyAlignment="1" applyProtection="1">
      <alignment horizontal="left" vertical="center" wrapText="1"/>
      <protection locked="0"/>
    </xf>
    <xf numFmtId="0" fontId="8" fillId="6" borderId="0" xfId="0" applyFont="1" applyFill="1" applyAlignment="1" applyProtection="1">
      <alignment horizontal="left" vertical="center" wrapText="1"/>
      <protection locked="0"/>
    </xf>
    <xf numFmtId="0" fontId="4" fillId="0" borderId="9"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26" fillId="0" borderId="0" xfId="0" applyFont="1" applyAlignment="1" applyProtection="1">
      <alignment horizontal="left" vertical="center" wrapText="1"/>
      <protection locked="0"/>
    </xf>
    <xf numFmtId="0" fontId="31" fillId="0" borderId="1" xfId="0" applyFont="1" applyBorder="1" applyAlignment="1" applyProtection="1">
      <alignment vertical="center" wrapText="1"/>
      <protection locked="0"/>
    </xf>
    <xf numFmtId="0" fontId="31" fillId="0" borderId="2"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9" fillId="0" borderId="4"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4"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1" fillId="6" borderId="0" xfId="0" applyFont="1" applyFill="1" applyAlignment="1" applyProtection="1">
      <alignment horizontal="left" vertical="center" wrapText="1"/>
      <protection locked="0"/>
    </xf>
    <xf numFmtId="0" fontId="4"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9" fillId="0" borderId="26"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9" fillId="0" borderId="29"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25" fillId="0" borderId="0" xfId="20" applyFont="1" applyBorder="1" applyAlignment="1">
      <alignment horizontal="center" vertical="center"/>
      <protection/>
    </xf>
    <xf numFmtId="0" fontId="4" fillId="5" borderId="0" xfId="20" applyFont="1" applyFill="1" applyAlignment="1">
      <alignment horizontal="left" vertical="center" wrapText="1"/>
      <protection/>
    </xf>
    <xf numFmtId="0" fontId="4" fillId="0" borderId="0" xfId="20" applyFont="1" applyAlignment="1">
      <alignment horizontal="left" vertical="center"/>
      <protection/>
    </xf>
    <xf numFmtId="0" fontId="9" fillId="0" borderId="11" xfId="20" applyFont="1" applyBorder="1" applyAlignment="1">
      <alignment horizontal="center" vertical="center" wrapText="1"/>
      <protection/>
    </xf>
    <xf numFmtId="0" fontId="8" fillId="0" borderId="30" xfId="0" applyFont="1" applyBorder="1" applyAlignment="1">
      <alignment horizontal="center" vertical="center"/>
    </xf>
    <xf numFmtId="0" fontId="15" fillId="0" borderId="0" xfId="20" applyFont="1" applyBorder="1" applyAlignment="1">
      <alignment horizontal="center" vertical="center"/>
      <protection/>
    </xf>
    <xf numFmtId="0" fontId="2" fillId="0" borderId="0" xfId="20" applyFont="1" applyBorder="1" applyAlignment="1">
      <alignment horizontal="center" vertical="center"/>
      <protection/>
    </xf>
    <xf numFmtId="0" fontId="9" fillId="0" borderId="0" xfId="20" applyFont="1" applyBorder="1" applyAlignment="1">
      <alignment horizontal="center" vertical="center" wrapText="1"/>
      <protection/>
    </xf>
    <xf numFmtId="0" fontId="9" fillId="6" borderId="1"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0"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xf>
    <xf numFmtId="0" fontId="4" fillId="0" borderId="0" xfId="0" applyFont="1" applyBorder="1" applyAlignment="1">
      <alignment horizontal="center" vertical="center"/>
    </xf>
    <xf numFmtId="0" fontId="5" fillId="9" borderId="1" xfId="0" applyFont="1" applyFill="1" applyBorder="1" applyAlignment="1">
      <alignment horizontal="center" vertical="center" wrapText="1"/>
    </xf>
    <xf numFmtId="0" fontId="4" fillId="9" borderId="1" xfId="0" applyFont="1" applyFill="1" applyBorder="1" applyAlignment="1">
      <alignment horizontal="center" vertical="center"/>
    </xf>
    <xf numFmtId="0" fontId="15" fillId="0" borderId="0" xfId="0" applyFont="1" applyAlignment="1">
      <alignment horizontal="center" vertical="center"/>
    </xf>
    <xf numFmtId="0" fontId="14" fillId="0" borderId="0" xfId="0" applyFont="1" applyAlignment="1">
      <alignment horizontal="center" vertical="center"/>
    </xf>
    <xf numFmtId="0" fontId="16" fillId="0" borderId="0" xfId="0" applyFont="1" applyAlignment="1">
      <alignment horizontal="center" vertical="center"/>
    </xf>
    <xf numFmtId="0" fontId="5" fillId="0" borderId="0" xfId="0" applyFont="1" applyBorder="1" applyAlignment="1">
      <alignment horizontal="right" vertical="center"/>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4" fillId="0" borderId="31" xfId="0" applyFont="1" applyBorder="1" applyAlignment="1">
      <alignment horizontal="left" vertical="center" wrapText="1"/>
    </xf>
    <xf numFmtId="0" fontId="4" fillId="0" borderId="28"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11" xfId="0" applyFont="1" applyBorder="1" applyAlignment="1">
      <alignment horizontal="left" vertical="center" wrapText="1"/>
    </xf>
    <xf numFmtId="0" fontId="4" fillId="0" borderId="34" xfId="0" applyFont="1" applyBorder="1" applyAlignment="1">
      <alignment horizontal="left" vertical="center" wrapText="1"/>
    </xf>
    <xf numFmtId="0" fontId="8" fillId="0" borderId="19" xfId="0" applyFont="1" applyBorder="1" applyAlignment="1">
      <alignment horizontal="left" vertical="center" wrapText="1"/>
    </xf>
    <xf numFmtId="0" fontId="8" fillId="0" borderId="11" xfId="0" applyFont="1" applyBorder="1" applyAlignment="1">
      <alignment horizontal="left" vertical="center" wrapText="1"/>
    </xf>
    <xf numFmtId="0" fontId="8" fillId="0" borderId="20" xfId="0" applyFont="1" applyBorder="1" applyAlignment="1">
      <alignment horizontal="left" vertical="center" wrapText="1"/>
    </xf>
    <xf numFmtId="0" fontId="6" fillId="0" borderId="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10" fillId="0" borderId="12" xfId="0" applyFont="1" applyBorder="1" applyAlignment="1">
      <alignment horizontal="left" vertical="center" wrapText="1" indent="1"/>
    </xf>
    <xf numFmtId="0" fontId="17" fillId="0" borderId="35" xfId="0" applyFont="1" applyBorder="1" applyAlignment="1">
      <alignment horizontal="left" vertical="center" wrapText="1" indent="1"/>
    </xf>
    <xf numFmtId="0" fontId="17" fillId="0" borderId="36" xfId="0" applyFont="1" applyBorder="1" applyAlignment="1">
      <alignment horizontal="left" vertical="center" wrapText="1" indent="1"/>
    </xf>
    <xf numFmtId="0" fontId="10" fillId="5" borderId="12" xfId="0" applyFont="1" applyFill="1" applyBorder="1" applyAlignment="1">
      <alignment horizontal="left" vertical="center" wrapText="1" indent="1"/>
    </xf>
    <xf numFmtId="0" fontId="17" fillId="5" borderId="35" xfId="0" applyFont="1" applyFill="1" applyBorder="1" applyAlignment="1">
      <alignment horizontal="left" vertical="center" wrapText="1" indent="1"/>
    </xf>
    <xf numFmtId="0" fontId="17" fillId="5" borderId="36" xfId="0" applyFont="1" applyFill="1" applyBorder="1" applyAlignment="1">
      <alignment horizontal="left" vertical="center" wrapText="1" indent="1"/>
    </xf>
    <xf numFmtId="0" fontId="13" fillId="0" borderId="37" xfId="28" applyFont="1" applyFill="1" applyBorder="1" applyAlignment="1">
      <alignment vertical="center"/>
    </xf>
    <xf numFmtId="0" fontId="0" fillId="0" borderId="7" xfId="0" applyFill="1" applyBorder="1" applyAlignment="1">
      <alignment vertical="center"/>
    </xf>
    <xf numFmtId="0" fontId="0" fillId="0" borderId="14" xfId="0" applyFill="1" applyBorder="1" applyAlignment="1">
      <alignment vertical="center"/>
    </xf>
    <xf numFmtId="0" fontId="13" fillId="0" borderId="30" xfId="28" applyFill="1" applyBorder="1" applyAlignment="1">
      <alignment vertical="center"/>
    </xf>
    <xf numFmtId="0" fontId="0" fillId="0" borderId="0" xfId="0" applyFill="1" applyBorder="1" applyAlignment="1">
      <alignment vertical="center"/>
    </xf>
    <xf numFmtId="0" fontId="0" fillId="0" borderId="16" xfId="0" applyFill="1" applyBorder="1" applyAlignment="1">
      <alignment vertical="center"/>
    </xf>
    <xf numFmtId="0" fontId="13" fillId="0" borderId="33" xfId="28" applyFill="1" applyBorder="1" applyAlignment="1">
      <alignment vertical="center"/>
    </xf>
    <xf numFmtId="0" fontId="0" fillId="0" borderId="11" xfId="0" applyFill="1" applyBorder="1" applyAlignment="1">
      <alignment vertical="center"/>
    </xf>
    <xf numFmtId="0" fontId="0" fillId="0" borderId="20" xfId="0" applyFill="1" applyBorder="1" applyAlignment="1">
      <alignment vertical="center"/>
    </xf>
    <xf numFmtId="0" fontId="17" fillId="0" borderId="12" xfId="0" applyFont="1" applyFill="1" applyBorder="1" applyAlignment="1">
      <alignment horizontal="left" vertical="center" indent="1"/>
    </xf>
    <xf numFmtId="0" fontId="17" fillId="0" borderId="35" xfId="0" applyFont="1" applyFill="1" applyBorder="1" applyAlignment="1">
      <alignment horizontal="left" vertical="center" indent="1"/>
    </xf>
    <xf numFmtId="0" fontId="17" fillId="0" borderId="36" xfId="0" applyFont="1" applyFill="1" applyBorder="1" applyAlignment="1">
      <alignment horizontal="left" vertical="center" indent="1"/>
    </xf>
    <xf numFmtId="0" fontId="5" fillId="0" borderId="21" xfId="0" applyFont="1" applyBorder="1" applyAlignment="1">
      <alignment vertical="center" wrapText="1"/>
    </xf>
    <xf numFmtId="0" fontId="5" fillId="0" borderId="22" xfId="0" applyFont="1" applyBorder="1" applyAlignment="1">
      <alignment vertical="center" wrapText="1"/>
    </xf>
    <xf numFmtId="0" fontId="18" fillId="0" borderId="0" xfId="0" applyFont="1" applyAlignment="1">
      <alignment horizontal="left" vertical="center" wrapText="1"/>
    </xf>
    <xf numFmtId="0" fontId="5" fillId="0" borderId="0" xfId="0" applyFont="1" applyAlignment="1">
      <alignment horizontal="left" vertical="center" wrapText="1"/>
    </xf>
    <xf numFmtId="0" fontId="4" fillId="5" borderId="7" xfId="20" applyFont="1" applyFill="1" applyBorder="1" applyAlignment="1">
      <alignment horizontal="left" vertical="center" wrapText="1"/>
      <protection/>
    </xf>
  </cellXfs>
  <cellStyles count="15">
    <cellStyle name="Normal" xfId="0"/>
    <cellStyle name="eng" xfId="15"/>
    <cellStyle name="lu" xfId="16"/>
    <cellStyle name="Normal - Style1" xfId="17"/>
    <cellStyle name="Normal_Basic Assumptions" xfId="18"/>
    <cellStyle name="sheet" xfId="19"/>
    <cellStyle name="一般_98年設備預算數及獎補助人數970516" xfId="20"/>
    <cellStyle name="Comma" xfId="21"/>
    <cellStyle name="Comma [0]" xfId="22"/>
    <cellStyle name="Followed Hyperlink" xfId="23"/>
    <cellStyle name="Percent" xfId="24"/>
    <cellStyle name="Currency" xfId="25"/>
    <cellStyle name="Currency [0]" xfId="26"/>
    <cellStyle name="貨幣[0]_Apply" xfId="27"/>
    <cellStyle name="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1171575</xdr:colOff>
      <xdr:row>1</xdr:row>
      <xdr:rowOff>333375</xdr:rowOff>
    </xdr:from>
    <xdr:to>
      <xdr:col>5</xdr:col>
      <xdr:colOff>1343025</xdr:colOff>
      <xdr:row>2</xdr:row>
      <xdr:rowOff>228600</xdr:rowOff>
    </xdr:to>
    <xdr:sp>
      <xdr:nvSpPr>
        <xdr:cNvPr id="1" name="TextBox 1"/>
        <xdr:cNvSpPr txBox="1">
          <a:spLocks noChangeArrowheads="1"/>
        </xdr:cNvSpPr>
      </xdr:nvSpPr>
      <xdr:spPr>
        <a:xfrm>
          <a:off x="5591175" y="685800"/>
          <a:ext cx="1543050" cy="247650"/>
        </a:xfrm>
        <a:prstGeom prst="rect">
          <a:avLst/>
        </a:prstGeom>
        <a:solidFill>
          <a:srgbClr val="FFFFFF"/>
        </a:solidFill>
        <a:ln w="9525" cmpd="sng">
          <a:noFill/>
        </a:ln>
      </xdr:spPr>
      <xdr:txBody>
        <a:bodyPr vertOverflow="clip" wrap="square"/>
        <a:p>
          <a:pPr algn="l">
            <a:defRPr/>
          </a:pPr>
          <a:r>
            <a:rPr lang="en-US" cap="none" sz="1200" b="0" i="0" u="none" baseline="0"/>
            <a:t>單位︰新臺幣千元</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438150</xdr:colOff>
      <xdr:row>2</xdr:row>
      <xdr:rowOff>85725</xdr:rowOff>
    </xdr:from>
    <xdr:to>
      <xdr:col>8</xdr:col>
      <xdr:colOff>1400175</xdr:colOff>
      <xdr:row>2</xdr:row>
      <xdr:rowOff>295275</xdr:rowOff>
    </xdr:to>
    <xdr:sp>
      <xdr:nvSpPr>
        <xdr:cNvPr id="1" name="TextBox 1"/>
        <xdr:cNvSpPr txBox="1">
          <a:spLocks noChangeArrowheads="1"/>
        </xdr:cNvSpPr>
      </xdr:nvSpPr>
      <xdr:spPr>
        <a:xfrm>
          <a:off x="7477125" y="752475"/>
          <a:ext cx="962025" cy="209550"/>
        </a:xfrm>
        <a:prstGeom prst="rect">
          <a:avLst/>
        </a:prstGeom>
        <a:solidFill>
          <a:srgbClr val="FFFFFF"/>
        </a:solidFill>
        <a:ln w="9525" cmpd="sng">
          <a:noFill/>
        </a:ln>
      </xdr:spPr>
      <xdr:txBody>
        <a:bodyPr vertOverflow="clip" wrap="square"/>
        <a:p>
          <a:pPr algn="l">
            <a:defRPr/>
          </a:pPr>
          <a:r>
            <a:rPr lang="en-US" cap="none" sz="1200" b="0" i="0" u="none" baseline="0"/>
            <a:t>單位：千元</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1133475</xdr:colOff>
      <xdr:row>2</xdr:row>
      <xdr:rowOff>38100</xdr:rowOff>
    </xdr:from>
    <xdr:to>
      <xdr:col>3</xdr:col>
      <xdr:colOff>895350</xdr:colOff>
      <xdr:row>3</xdr:row>
      <xdr:rowOff>0</xdr:rowOff>
    </xdr:to>
    <xdr:sp>
      <xdr:nvSpPr>
        <xdr:cNvPr id="1" name="TextBox 1"/>
        <xdr:cNvSpPr txBox="1">
          <a:spLocks noChangeArrowheads="1"/>
        </xdr:cNvSpPr>
      </xdr:nvSpPr>
      <xdr:spPr>
        <a:xfrm>
          <a:off x="4495800" y="800100"/>
          <a:ext cx="942975" cy="228600"/>
        </a:xfrm>
        <a:prstGeom prst="rect">
          <a:avLst/>
        </a:prstGeom>
        <a:solidFill>
          <a:srgbClr val="FFFFFF"/>
        </a:solidFill>
        <a:ln w="9525" cmpd="sng">
          <a:noFill/>
        </a:ln>
      </xdr:spPr>
      <xdr:txBody>
        <a:bodyPr vertOverflow="clip" wrap="square"/>
        <a:p>
          <a:pPr algn="l">
            <a:defRPr/>
          </a:pPr>
          <a:r>
            <a:rPr lang="en-US" cap="none" sz="1200" b="0" i="0" u="none" baseline="0"/>
            <a:t>單位：千元</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609600</xdr:colOff>
      <xdr:row>2</xdr:row>
      <xdr:rowOff>38100</xdr:rowOff>
    </xdr:from>
    <xdr:to>
      <xdr:col>8</xdr:col>
      <xdr:colOff>1352550</xdr:colOff>
      <xdr:row>2</xdr:row>
      <xdr:rowOff>247650</xdr:rowOff>
    </xdr:to>
    <xdr:sp>
      <xdr:nvSpPr>
        <xdr:cNvPr id="1" name="TextBox 1"/>
        <xdr:cNvSpPr txBox="1">
          <a:spLocks noChangeArrowheads="1"/>
        </xdr:cNvSpPr>
      </xdr:nvSpPr>
      <xdr:spPr>
        <a:xfrm>
          <a:off x="7648575" y="704850"/>
          <a:ext cx="742950" cy="209550"/>
        </a:xfrm>
        <a:prstGeom prst="rect">
          <a:avLst/>
        </a:prstGeom>
        <a:solidFill>
          <a:srgbClr val="FFFFFF"/>
        </a:solidFill>
        <a:ln w="9525" cmpd="sng">
          <a:noFill/>
        </a:ln>
      </xdr:spPr>
      <xdr:txBody>
        <a:bodyPr vertOverflow="clip" wrap="square"/>
        <a:p>
          <a:pPr algn="l">
            <a:defRPr/>
          </a:pPr>
          <a:r>
            <a:rPr lang="en-US" cap="none" sz="1200" b="0" i="0" u="none" baseline="0"/>
            <a:t>單位：元</a:t>
          </a:r>
        </a:p>
      </xdr:txBody>
    </xdr:sp>
    <xdr:clientData/>
  </xdr:twoCellAnchor>
  <xdr:twoCellAnchor>
    <xdr:from>
      <xdr:col>8</xdr:col>
      <xdr:colOff>609600</xdr:colOff>
      <xdr:row>2</xdr:row>
      <xdr:rowOff>38100</xdr:rowOff>
    </xdr:from>
    <xdr:to>
      <xdr:col>8</xdr:col>
      <xdr:colOff>1352550</xdr:colOff>
      <xdr:row>2</xdr:row>
      <xdr:rowOff>247650</xdr:rowOff>
    </xdr:to>
    <xdr:sp>
      <xdr:nvSpPr>
        <xdr:cNvPr id="2" name="TextBox 2"/>
        <xdr:cNvSpPr txBox="1">
          <a:spLocks noChangeArrowheads="1"/>
        </xdr:cNvSpPr>
      </xdr:nvSpPr>
      <xdr:spPr>
        <a:xfrm>
          <a:off x="7648575" y="704850"/>
          <a:ext cx="742950" cy="209550"/>
        </a:xfrm>
        <a:prstGeom prst="rect">
          <a:avLst/>
        </a:prstGeom>
        <a:solidFill>
          <a:srgbClr val="FFFFFF"/>
        </a:solidFill>
        <a:ln w="9525" cmpd="sng">
          <a:noFill/>
        </a:ln>
      </xdr:spPr>
      <xdr:txBody>
        <a:bodyPr vertOverflow="clip" wrap="square"/>
        <a:p>
          <a:pPr algn="l">
            <a:defRPr/>
          </a:pPr>
          <a:r>
            <a:rPr lang="en-US" cap="none" sz="1200" b="0" i="0" u="none" baseline="0"/>
            <a:t>單位：元</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pde.edu.tw/Documents%20and%20Settings\user\&#26700;&#38754;\&#26657;&#21209;&#22522;&#37329;\97&#24180;&#38928;&#31639;\&#38928;&#31639;&#20808;&#26399;&#20316;&#26989;&#23529;&#26597;&#34920;\&#35373;&#32622;&#21450;&#25033;&#29992;&#38651;&#33126;&#32147;&#36027;\&#26032;&#31481;&#22899;&#20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電子檔"/>
      <sheetName val="設置及應用電腦經費預算表"/>
      <sheetName val="Sheet3"/>
    </sheetNames>
    <sheetDataSet>
      <sheetData sheetId="0">
        <row r="6">
          <cell r="D6">
            <v>0</v>
          </cell>
          <cell r="P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9"/>
  <sheetViews>
    <sheetView workbookViewId="0" topLeftCell="A1">
      <selection activeCell="D21" sqref="D21"/>
    </sheetView>
  </sheetViews>
  <sheetFormatPr defaultColWidth="9.00390625" defaultRowHeight="16.5"/>
  <sheetData>
    <row r="1" s="136" customFormat="1" ht="27.75">
      <c r="A1" s="136" t="s">
        <v>243</v>
      </c>
    </row>
    <row r="2" spans="1:11" s="137" customFormat="1" ht="39.75" customHeight="1">
      <c r="A2" s="159" t="s">
        <v>244</v>
      </c>
      <c r="B2" s="160"/>
      <c r="C2" s="160"/>
      <c r="D2" s="160"/>
      <c r="E2" s="160"/>
      <c r="F2" s="160"/>
      <c r="G2" s="160"/>
      <c r="H2" s="160"/>
      <c r="I2" s="160"/>
      <c r="J2" s="160"/>
      <c r="K2" s="160"/>
    </row>
    <row r="3" spans="1:11" s="137" customFormat="1" ht="39.75" customHeight="1">
      <c r="A3" s="159" t="s">
        <v>245</v>
      </c>
      <c r="B3" s="160"/>
      <c r="C3" s="160"/>
      <c r="D3" s="160"/>
      <c r="E3" s="160"/>
      <c r="F3" s="160"/>
      <c r="G3" s="160"/>
      <c r="H3" s="160"/>
      <c r="I3" s="160"/>
      <c r="J3" s="160"/>
      <c r="K3" s="160"/>
    </row>
    <row r="4" spans="1:11" s="137" customFormat="1" ht="39.75" customHeight="1">
      <c r="A4" s="159" t="s">
        <v>246</v>
      </c>
      <c r="B4" s="160"/>
      <c r="C4" s="160"/>
      <c r="D4" s="160"/>
      <c r="E4" s="160"/>
      <c r="F4" s="160"/>
      <c r="G4" s="160"/>
      <c r="H4" s="160"/>
      <c r="I4" s="160"/>
      <c r="J4" s="160"/>
      <c r="K4" s="160"/>
    </row>
    <row r="5" spans="1:10" s="137" customFormat="1" ht="39.75" customHeight="1">
      <c r="A5" s="159" t="s">
        <v>247</v>
      </c>
      <c r="B5" s="160"/>
      <c r="C5" s="160"/>
      <c r="D5" s="160"/>
      <c r="E5" s="160"/>
      <c r="F5" s="160"/>
      <c r="G5" s="160"/>
      <c r="H5" s="160"/>
      <c r="I5" s="160"/>
      <c r="J5" s="160"/>
    </row>
    <row r="6" spans="1:11" s="137" customFormat="1" ht="39.75" customHeight="1">
      <c r="A6" s="161" t="s">
        <v>241</v>
      </c>
      <c r="B6" s="162"/>
      <c r="C6" s="162"/>
      <c r="D6" s="162"/>
      <c r="E6" s="162"/>
      <c r="F6" s="162"/>
      <c r="G6" s="162"/>
      <c r="H6" s="162"/>
      <c r="I6" s="162"/>
      <c r="J6" s="162"/>
      <c r="K6" s="162"/>
    </row>
    <row r="7" s="162" customFormat="1" ht="39.75" customHeight="1">
      <c r="A7" s="163" t="s">
        <v>242</v>
      </c>
    </row>
    <row r="8" spans="1:9" s="137" customFormat="1" ht="39.75" customHeight="1">
      <c r="A8" s="163" t="s">
        <v>249</v>
      </c>
      <c r="B8" s="160"/>
      <c r="C8" s="160"/>
      <c r="D8" s="160"/>
      <c r="E8" s="160"/>
      <c r="F8" s="160"/>
      <c r="G8" s="160"/>
      <c r="H8" s="160"/>
      <c r="I8" s="160"/>
    </row>
    <row r="9" spans="1:8" s="137" customFormat="1" ht="39.75" customHeight="1">
      <c r="A9" s="159" t="s">
        <v>248</v>
      </c>
      <c r="B9" s="160"/>
      <c r="C9" s="160"/>
      <c r="D9" s="160"/>
      <c r="E9" s="160"/>
      <c r="F9" s="160"/>
      <c r="G9" s="160"/>
      <c r="H9" s="160"/>
    </row>
  </sheetData>
  <mergeCells count="8">
    <mergeCell ref="A9:H9"/>
    <mergeCell ref="A6:K6"/>
    <mergeCell ref="A7:IV7"/>
    <mergeCell ref="A2:K2"/>
    <mergeCell ref="A3:K3"/>
    <mergeCell ref="A4:K4"/>
    <mergeCell ref="A5:J5"/>
    <mergeCell ref="A8:I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43"/>
  </sheetPr>
  <dimension ref="A1:F77"/>
  <sheetViews>
    <sheetView zoomScale="75" zoomScaleNormal="75" workbookViewId="0" topLeftCell="A16">
      <selection activeCell="C37" sqref="C37"/>
    </sheetView>
  </sheetViews>
  <sheetFormatPr defaultColWidth="9.00390625" defaultRowHeight="16.5"/>
  <cols>
    <col min="1" max="1" width="9.00390625" style="68" customWidth="1"/>
    <col min="2" max="2" width="15.75390625" style="68" customWidth="1"/>
    <col min="3" max="3" width="13.375" style="68" customWidth="1"/>
    <col min="4" max="4" width="19.875" style="68" customWidth="1"/>
    <col min="5" max="5" width="18.00390625" style="68" customWidth="1"/>
    <col min="6" max="6" width="18.75390625" style="68" customWidth="1"/>
    <col min="7" max="16384" width="9.00390625" style="68" customWidth="1"/>
  </cols>
  <sheetData>
    <row r="1" spans="1:6" ht="27.75">
      <c r="A1" s="177" t="s">
        <v>132</v>
      </c>
      <c r="B1" s="177"/>
      <c r="C1" s="177"/>
      <c r="D1" s="177"/>
      <c r="E1" s="177"/>
      <c r="F1" s="177"/>
    </row>
    <row r="2" spans="1:6" ht="27.75">
      <c r="A2" s="198" t="s">
        <v>17</v>
      </c>
      <c r="B2" s="198"/>
      <c r="C2" s="198"/>
      <c r="D2" s="198"/>
      <c r="E2" s="198"/>
      <c r="F2" s="198"/>
    </row>
    <row r="3" spans="1:6" ht="20.25" thickBot="1">
      <c r="A3" s="196" t="s">
        <v>160</v>
      </c>
      <c r="B3" s="197"/>
      <c r="C3" s="197"/>
      <c r="D3" s="197"/>
      <c r="E3" s="197"/>
      <c r="F3" s="197"/>
    </row>
    <row r="4" spans="1:6" ht="27.75" customHeight="1">
      <c r="A4" s="201" t="s">
        <v>0</v>
      </c>
      <c r="B4" s="202"/>
      <c r="C4" s="203"/>
      <c r="D4" s="183"/>
      <c r="E4" s="184"/>
      <c r="F4" s="185"/>
    </row>
    <row r="5" spans="1:6" ht="49.5" customHeight="1">
      <c r="A5" s="204" t="s">
        <v>1</v>
      </c>
      <c r="B5" s="205"/>
      <c r="C5" s="206"/>
      <c r="D5" s="186"/>
      <c r="E5" s="187"/>
      <c r="F5" s="188"/>
    </row>
    <row r="6" spans="1:6" ht="24.75" customHeight="1">
      <c r="A6" s="168" t="s">
        <v>108</v>
      </c>
      <c r="B6" s="169"/>
      <c r="C6" s="170"/>
      <c r="D6" s="70" t="s">
        <v>161</v>
      </c>
      <c r="E6" s="70" t="s">
        <v>162</v>
      </c>
      <c r="F6" s="71" t="s">
        <v>2</v>
      </c>
    </row>
    <row r="7" spans="1:6" ht="24.75" customHeight="1">
      <c r="A7" s="171"/>
      <c r="B7" s="172"/>
      <c r="C7" s="69" t="s">
        <v>113</v>
      </c>
      <c r="D7" s="78">
        <f>'電子檔'!C6</f>
        <v>0</v>
      </c>
      <c r="E7" s="78">
        <f>'電子檔'!O6</f>
        <v>0</v>
      </c>
      <c r="F7" s="79">
        <f>E7-D7</f>
        <v>0</v>
      </c>
    </row>
    <row r="8" spans="1:6" ht="24.75" customHeight="1">
      <c r="A8" s="140" t="s">
        <v>35</v>
      </c>
      <c r="B8" s="115"/>
      <c r="C8" s="69" t="s">
        <v>114</v>
      </c>
      <c r="D8" s="78">
        <f>'電子檔'!D6</f>
        <v>0</v>
      </c>
      <c r="E8" s="78">
        <f>'電子檔'!P6</f>
        <v>0</v>
      </c>
      <c r="F8" s="79">
        <f aca="true" t="shared" si="0" ref="F8:F18">E8-D8</f>
        <v>0</v>
      </c>
    </row>
    <row r="9" spans="1:6" ht="24.75" customHeight="1">
      <c r="A9" s="113"/>
      <c r="B9" s="114"/>
      <c r="C9" s="69" t="s">
        <v>112</v>
      </c>
      <c r="D9" s="78">
        <f>'電子檔'!E6</f>
        <v>0</v>
      </c>
      <c r="E9" s="78">
        <f>'電子檔'!Q6</f>
        <v>0</v>
      </c>
      <c r="F9" s="79">
        <f t="shared" si="0"/>
        <v>0</v>
      </c>
    </row>
    <row r="10" spans="1:6" ht="24.75" customHeight="1">
      <c r="A10" s="171"/>
      <c r="B10" s="172"/>
      <c r="C10" s="69" t="s">
        <v>115</v>
      </c>
      <c r="D10" s="78">
        <f>'電子檔'!F6</f>
        <v>0</v>
      </c>
      <c r="E10" s="78">
        <f>'電子檔'!R6</f>
        <v>0</v>
      </c>
      <c r="F10" s="79">
        <f t="shared" si="0"/>
        <v>0</v>
      </c>
    </row>
    <row r="11" spans="1:6" ht="24.75" customHeight="1">
      <c r="A11" s="140" t="s">
        <v>128</v>
      </c>
      <c r="B11" s="115"/>
      <c r="C11" s="69" t="s">
        <v>116</v>
      </c>
      <c r="D11" s="78">
        <f>'電子檔'!G6</f>
        <v>0</v>
      </c>
      <c r="E11" s="78">
        <f>'電子檔'!S6</f>
        <v>0</v>
      </c>
      <c r="F11" s="79">
        <f t="shared" si="0"/>
        <v>0</v>
      </c>
    </row>
    <row r="12" spans="1:6" ht="24.75" customHeight="1">
      <c r="A12" s="113"/>
      <c r="B12" s="114"/>
      <c r="C12" s="69" t="s">
        <v>117</v>
      </c>
      <c r="D12" s="78">
        <f>'電子檔'!H6</f>
        <v>0</v>
      </c>
      <c r="E12" s="78">
        <f>'電子檔'!T6</f>
        <v>0</v>
      </c>
      <c r="F12" s="79">
        <f t="shared" si="0"/>
        <v>0</v>
      </c>
    </row>
    <row r="13" spans="1:6" ht="24.75" customHeight="1">
      <c r="A13" s="110" t="s">
        <v>129</v>
      </c>
      <c r="B13" s="111"/>
      <c r="C13" s="69" t="s">
        <v>118</v>
      </c>
      <c r="D13" s="78">
        <f>'電子檔'!I6</f>
        <v>0</v>
      </c>
      <c r="E13" s="78">
        <f>'電子檔'!U6</f>
        <v>0</v>
      </c>
      <c r="F13" s="79">
        <f t="shared" si="0"/>
        <v>0</v>
      </c>
    </row>
    <row r="14" spans="1:6" ht="24.75" customHeight="1">
      <c r="A14" s="173"/>
      <c r="B14" s="174"/>
      <c r="C14" s="69" t="s">
        <v>119</v>
      </c>
      <c r="D14" s="78">
        <f>'電子檔'!J6</f>
        <v>0</v>
      </c>
      <c r="E14" s="78">
        <f>'電子檔'!V6</f>
        <v>0</v>
      </c>
      <c r="F14" s="79">
        <f t="shared" si="0"/>
        <v>0</v>
      </c>
    </row>
    <row r="15" spans="1:6" ht="24.75" customHeight="1">
      <c r="A15" s="175"/>
      <c r="B15" s="176"/>
      <c r="C15" s="69" t="s">
        <v>120</v>
      </c>
      <c r="D15" s="78">
        <f>'電子檔'!K6</f>
        <v>0</v>
      </c>
      <c r="E15" s="78">
        <f>'電子檔'!W6</f>
        <v>0</v>
      </c>
      <c r="F15" s="79">
        <f t="shared" si="0"/>
        <v>0</v>
      </c>
    </row>
    <row r="16" spans="1:6" ht="24.75" customHeight="1">
      <c r="A16" s="199" t="s">
        <v>110</v>
      </c>
      <c r="B16" s="200"/>
      <c r="C16" s="190"/>
      <c r="D16" s="78">
        <f>'電子檔'!L6</f>
        <v>0</v>
      </c>
      <c r="E16" s="78">
        <f>'電子檔'!X6</f>
        <v>0</v>
      </c>
      <c r="F16" s="79">
        <f>E16-D16</f>
        <v>0</v>
      </c>
    </row>
    <row r="17" spans="1:6" ht="24.75" customHeight="1">
      <c r="A17" s="189" t="s">
        <v>111</v>
      </c>
      <c r="B17" s="190"/>
      <c r="C17" s="190"/>
      <c r="D17" s="78">
        <f>'電子檔'!M6</f>
        <v>0</v>
      </c>
      <c r="E17" s="78">
        <f>'電子檔'!Y6</f>
        <v>0</v>
      </c>
      <c r="F17" s="79">
        <f t="shared" si="0"/>
        <v>0</v>
      </c>
    </row>
    <row r="18" spans="1:6" ht="24.75" customHeight="1">
      <c r="A18" s="191" t="s">
        <v>109</v>
      </c>
      <c r="B18" s="192"/>
      <c r="C18" s="192"/>
      <c r="D18" s="78">
        <f>SUM(D7:D17)</f>
        <v>0</v>
      </c>
      <c r="E18" s="78">
        <f>SUM(E7:E17)</f>
        <v>0</v>
      </c>
      <c r="F18" s="79">
        <f t="shared" si="0"/>
        <v>0</v>
      </c>
    </row>
    <row r="19" spans="1:6" ht="19.5">
      <c r="A19" s="73" t="s">
        <v>11</v>
      </c>
      <c r="B19" s="193" t="s">
        <v>106</v>
      </c>
      <c r="C19" s="193"/>
      <c r="D19" s="193"/>
      <c r="E19" s="193"/>
      <c r="F19" s="194"/>
    </row>
    <row r="20" spans="1:6" ht="19.5">
      <c r="A20" s="72"/>
      <c r="B20" s="193" t="s">
        <v>13</v>
      </c>
      <c r="C20" s="193"/>
      <c r="D20" s="193"/>
      <c r="E20" s="193"/>
      <c r="F20" s="194"/>
    </row>
    <row r="21" spans="1:6" ht="19.5">
      <c r="A21" s="72"/>
      <c r="B21" s="179" t="s">
        <v>104</v>
      </c>
      <c r="C21" s="179"/>
      <c r="D21" s="179"/>
      <c r="E21" s="179"/>
      <c r="F21" s="180"/>
    </row>
    <row r="22" spans="1:6" ht="20.25" thickBot="1">
      <c r="A22" s="74" t="s">
        <v>12</v>
      </c>
      <c r="B22" s="181" t="s">
        <v>105</v>
      </c>
      <c r="C22" s="181"/>
      <c r="D22" s="181"/>
      <c r="E22" s="181"/>
      <c r="F22" s="182"/>
    </row>
    <row r="23" spans="1:6" ht="16.5">
      <c r="A23" s="75" t="s">
        <v>16</v>
      </c>
      <c r="B23" s="75"/>
      <c r="C23" s="75"/>
      <c r="D23" s="75"/>
      <c r="E23" s="75"/>
      <c r="F23" s="75"/>
    </row>
    <row r="24" spans="1:6" s="76" customFormat="1" ht="54" customHeight="1">
      <c r="A24" s="178" t="s">
        <v>163</v>
      </c>
      <c r="B24" s="178"/>
      <c r="C24" s="178"/>
      <c r="D24" s="178"/>
      <c r="E24" s="178"/>
      <c r="F24" s="178"/>
    </row>
    <row r="25" spans="1:6" s="76" customFormat="1" ht="24" customHeight="1">
      <c r="A25" s="112" t="s">
        <v>22</v>
      </c>
      <c r="B25" s="112"/>
      <c r="C25" s="112"/>
      <c r="D25" s="112"/>
      <c r="E25" s="112"/>
      <c r="F25" s="112"/>
    </row>
    <row r="26" spans="1:6" s="76" customFormat="1" ht="27.75" customHeight="1">
      <c r="A26" s="112" t="s">
        <v>42</v>
      </c>
      <c r="B26" s="112"/>
      <c r="C26" s="112"/>
      <c r="D26" s="112"/>
      <c r="E26" s="112"/>
      <c r="F26" s="112"/>
    </row>
    <row r="27" spans="1:6" ht="30.75" customHeight="1">
      <c r="A27" s="77" t="s">
        <v>18</v>
      </c>
      <c r="B27" s="77"/>
      <c r="C27" s="77" t="s">
        <v>21</v>
      </c>
      <c r="D27" s="77"/>
      <c r="F27" s="77"/>
    </row>
    <row r="28" ht="16.5">
      <c r="A28" s="76" t="s">
        <v>41</v>
      </c>
    </row>
    <row r="29" spans="1:5" ht="21">
      <c r="A29" s="76"/>
      <c r="C29" s="77" t="s">
        <v>20</v>
      </c>
      <c r="E29" s="77" t="s">
        <v>19</v>
      </c>
    </row>
    <row r="30" spans="1:6" s="76" customFormat="1" ht="15" customHeight="1">
      <c r="A30" s="167" t="s">
        <v>250</v>
      </c>
      <c r="B30" s="167"/>
      <c r="C30" s="167"/>
      <c r="D30" s="167"/>
      <c r="E30" s="167"/>
      <c r="F30" s="167"/>
    </row>
    <row r="31" spans="1:6" s="76" customFormat="1" ht="34.5" customHeight="1">
      <c r="A31" s="164" t="s">
        <v>107</v>
      </c>
      <c r="B31" s="165"/>
      <c r="C31" s="165"/>
      <c r="D31" s="165"/>
      <c r="E31" s="165"/>
      <c r="F31" s="165"/>
    </row>
    <row r="32" spans="1:6" s="76" customFormat="1" ht="15" customHeight="1">
      <c r="A32" s="166" t="s">
        <v>251</v>
      </c>
      <c r="B32" s="166"/>
      <c r="C32" s="166"/>
      <c r="D32" s="166"/>
      <c r="E32" s="166"/>
      <c r="F32" s="166"/>
    </row>
    <row r="33" spans="1:6" s="76" customFormat="1" ht="15" customHeight="1">
      <c r="A33" s="166" t="s">
        <v>252</v>
      </c>
      <c r="B33" s="166"/>
      <c r="C33" s="166"/>
      <c r="D33" s="166"/>
      <c r="E33" s="166"/>
      <c r="F33" s="166"/>
    </row>
    <row r="34" spans="1:6" ht="15" customHeight="1">
      <c r="A34" s="166" t="s">
        <v>253</v>
      </c>
      <c r="B34" s="166"/>
      <c r="C34" s="166"/>
      <c r="D34" s="166"/>
      <c r="E34" s="166"/>
      <c r="F34" s="166"/>
    </row>
    <row r="35" spans="1:6" ht="15" customHeight="1">
      <c r="A35" s="195" t="s">
        <v>254</v>
      </c>
      <c r="B35" s="167"/>
      <c r="C35" s="167"/>
      <c r="D35" s="167"/>
      <c r="E35" s="167"/>
      <c r="F35" s="167"/>
    </row>
    <row r="37" spans="1:6" ht="16.5">
      <c r="A37" s="135"/>
      <c r="B37" s="135"/>
      <c r="C37" s="135"/>
      <c r="D37" s="135"/>
      <c r="E37" s="135"/>
      <c r="F37" s="135"/>
    </row>
    <row r="38" spans="1:6" ht="16.5">
      <c r="A38" s="135"/>
      <c r="B38" s="135"/>
      <c r="C38" s="135"/>
      <c r="D38" s="135"/>
      <c r="E38" s="135"/>
      <c r="F38" s="135"/>
    </row>
    <row r="39" spans="1:6" ht="16.5">
      <c r="A39" s="135"/>
      <c r="B39" s="135"/>
      <c r="C39" s="135"/>
      <c r="D39" s="135"/>
      <c r="E39" s="135"/>
      <c r="F39" s="135"/>
    </row>
    <row r="40" spans="1:6" ht="16.5">
      <c r="A40" s="135"/>
      <c r="B40" s="135"/>
      <c r="C40" s="135"/>
      <c r="D40" s="135"/>
      <c r="E40" s="135"/>
      <c r="F40" s="135"/>
    </row>
    <row r="41" spans="1:6" ht="16.5">
      <c r="A41" s="135"/>
      <c r="B41" s="135"/>
      <c r="C41" s="135"/>
      <c r="D41" s="135"/>
      <c r="E41" s="135"/>
      <c r="F41" s="135"/>
    </row>
    <row r="42" spans="1:6" ht="16.5">
      <c r="A42" s="135"/>
      <c r="B42" s="135"/>
      <c r="C42" s="135"/>
      <c r="D42" s="135"/>
      <c r="E42" s="135"/>
      <c r="F42" s="135"/>
    </row>
    <row r="43" spans="1:6" ht="16.5">
      <c r="A43" s="135"/>
      <c r="B43" s="135"/>
      <c r="C43" s="135"/>
      <c r="D43" s="135"/>
      <c r="E43" s="135"/>
      <c r="F43" s="135"/>
    </row>
    <row r="44" spans="1:6" ht="16.5">
      <c r="A44" s="135"/>
      <c r="B44" s="135"/>
      <c r="C44" s="135"/>
      <c r="D44" s="135"/>
      <c r="E44" s="135"/>
      <c r="F44" s="135"/>
    </row>
    <row r="45" spans="1:6" ht="16.5">
      <c r="A45" s="135"/>
      <c r="B45" s="135"/>
      <c r="C45" s="135"/>
      <c r="D45" s="135"/>
      <c r="E45" s="135"/>
      <c r="F45" s="135"/>
    </row>
    <row r="46" spans="1:6" ht="16.5">
      <c r="A46" s="135"/>
      <c r="B46" s="135"/>
      <c r="C46" s="135"/>
      <c r="D46" s="135"/>
      <c r="E46" s="135"/>
      <c r="F46" s="135"/>
    </row>
    <row r="47" spans="1:6" ht="16.5">
      <c r="A47" s="135"/>
      <c r="B47" s="135"/>
      <c r="C47" s="135"/>
      <c r="D47" s="135"/>
      <c r="E47" s="135"/>
      <c r="F47" s="135"/>
    </row>
    <row r="48" spans="1:6" ht="16.5">
      <c r="A48" s="135"/>
      <c r="B48" s="135"/>
      <c r="C48" s="135"/>
      <c r="D48" s="135"/>
      <c r="E48" s="135"/>
      <c r="F48" s="135"/>
    </row>
    <row r="49" spans="1:6" ht="16.5">
      <c r="A49" s="135"/>
      <c r="B49" s="135"/>
      <c r="C49" s="135"/>
      <c r="D49" s="135"/>
      <c r="E49" s="135"/>
      <c r="F49" s="135"/>
    </row>
    <row r="50" spans="1:6" ht="16.5">
      <c r="A50" s="135"/>
      <c r="B50" s="135"/>
      <c r="C50" s="135"/>
      <c r="D50" s="135"/>
      <c r="E50" s="135"/>
      <c r="F50" s="135"/>
    </row>
    <row r="51" spans="1:6" ht="16.5">
      <c r="A51" s="135"/>
      <c r="B51" s="135"/>
      <c r="C51" s="135"/>
      <c r="D51" s="135"/>
      <c r="E51" s="135"/>
      <c r="F51" s="135"/>
    </row>
    <row r="52" spans="1:6" ht="16.5">
      <c r="A52" s="135"/>
      <c r="B52" s="135"/>
      <c r="C52" s="135"/>
      <c r="D52" s="135"/>
      <c r="E52" s="135"/>
      <c r="F52" s="135"/>
    </row>
    <row r="53" spans="1:6" ht="16.5">
      <c r="A53" s="135"/>
      <c r="B53" s="135"/>
      <c r="C53" s="135"/>
      <c r="D53" s="135"/>
      <c r="E53" s="135"/>
      <c r="F53" s="135"/>
    </row>
    <row r="54" spans="1:6" ht="16.5">
      <c r="A54" s="135"/>
      <c r="B54" s="135"/>
      <c r="C54" s="135"/>
      <c r="D54" s="135"/>
      <c r="E54" s="135"/>
      <c r="F54" s="135"/>
    </row>
    <row r="55" spans="1:6" ht="16.5">
      <c r="A55" s="135"/>
      <c r="B55" s="135"/>
      <c r="C55" s="135"/>
      <c r="D55" s="135"/>
      <c r="E55" s="135"/>
      <c r="F55" s="135"/>
    </row>
    <row r="56" spans="1:6" ht="16.5">
      <c r="A56" s="135"/>
      <c r="B56" s="135"/>
      <c r="C56" s="135"/>
      <c r="D56" s="135"/>
      <c r="E56" s="135"/>
      <c r="F56" s="135"/>
    </row>
    <row r="57" spans="1:6" ht="16.5">
      <c r="A57" s="135"/>
      <c r="B57" s="135"/>
      <c r="C57" s="135"/>
      <c r="D57" s="135"/>
      <c r="E57" s="135"/>
      <c r="F57" s="135"/>
    </row>
    <row r="58" spans="1:6" ht="16.5">
      <c r="A58" s="135"/>
      <c r="B58" s="135"/>
      <c r="C58" s="135"/>
      <c r="D58" s="135"/>
      <c r="E58" s="135"/>
      <c r="F58" s="135"/>
    </row>
    <row r="59" spans="1:6" ht="16.5">
      <c r="A59" s="135"/>
      <c r="B59" s="135"/>
      <c r="C59" s="135"/>
      <c r="D59" s="135"/>
      <c r="E59" s="135"/>
      <c r="F59" s="135"/>
    </row>
    <row r="60" spans="1:6" ht="16.5">
      <c r="A60" s="135"/>
      <c r="B60" s="135"/>
      <c r="C60" s="135"/>
      <c r="D60" s="135"/>
      <c r="E60" s="135"/>
      <c r="F60" s="135"/>
    </row>
    <row r="61" spans="1:6" ht="16.5">
      <c r="A61" s="135"/>
      <c r="B61" s="135"/>
      <c r="C61" s="135"/>
      <c r="D61" s="135"/>
      <c r="E61" s="135"/>
      <c r="F61" s="135"/>
    </row>
    <row r="62" spans="1:6" ht="16.5">
      <c r="A62" s="135"/>
      <c r="B62" s="135"/>
      <c r="C62" s="135"/>
      <c r="D62" s="135"/>
      <c r="E62" s="135"/>
      <c r="F62" s="135"/>
    </row>
    <row r="63" spans="1:6" ht="16.5">
      <c r="A63" s="135"/>
      <c r="B63" s="135"/>
      <c r="C63" s="135"/>
      <c r="D63" s="135"/>
      <c r="E63" s="135"/>
      <c r="F63" s="135"/>
    </row>
    <row r="64" spans="1:6" ht="16.5">
      <c r="A64" s="135"/>
      <c r="B64" s="135"/>
      <c r="C64" s="135"/>
      <c r="D64" s="135"/>
      <c r="E64" s="135"/>
      <c r="F64" s="135"/>
    </row>
    <row r="65" spans="1:6" ht="16.5">
      <c r="A65" s="135"/>
      <c r="B65" s="135"/>
      <c r="C65" s="135"/>
      <c r="D65" s="135"/>
      <c r="E65" s="135"/>
      <c r="F65" s="135"/>
    </row>
    <row r="66" spans="1:6" ht="16.5">
      <c r="A66" s="135"/>
      <c r="B66" s="135"/>
      <c r="C66" s="135"/>
      <c r="D66" s="135"/>
      <c r="E66" s="135"/>
      <c r="F66" s="135"/>
    </row>
    <row r="67" spans="1:6" ht="16.5">
      <c r="A67" s="135"/>
      <c r="B67" s="135"/>
      <c r="C67" s="135"/>
      <c r="D67" s="135"/>
      <c r="E67" s="135"/>
      <c r="F67" s="135"/>
    </row>
    <row r="68" spans="1:6" ht="16.5">
      <c r="A68" s="135"/>
      <c r="B68" s="135"/>
      <c r="C68" s="135"/>
      <c r="D68" s="135"/>
      <c r="E68" s="135"/>
      <c r="F68" s="135"/>
    </row>
    <row r="69" spans="1:6" ht="16.5">
      <c r="A69" s="135"/>
      <c r="B69" s="135"/>
      <c r="C69" s="135"/>
      <c r="D69" s="135"/>
      <c r="E69" s="135"/>
      <c r="F69" s="135"/>
    </row>
    <row r="70" spans="1:6" ht="16.5">
      <c r="A70" s="135"/>
      <c r="B70" s="135"/>
      <c r="C70" s="135"/>
      <c r="D70" s="135"/>
      <c r="E70" s="135"/>
      <c r="F70" s="135"/>
    </row>
    <row r="71" spans="1:6" ht="16.5">
      <c r="A71" s="135"/>
      <c r="B71" s="135"/>
      <c r="C71" s="135"/>
      <c r="D71" s="135"/>
      <c r="E71" s="135"/>
      <c r="F71" s="135"/>
    </row>
    <row r="72" spans="1:6" ht="16.5">
      <c r="A72" s="135"/>
      <c r="B72" s="135"/>
      <c r="C72" s="135"/>
      <c r="D72" s="135"/>
      <c r="E72" s="135"/>
      <c r="F72" s="135"/>
    </row>
    <row r="73" spans="1:6" ht="16.5">
      <c r="A73" s="135"/>
      <c r="B73" s="135"/>
      <c r="C73" s="135"/>
      <c r="D73" s="135"/>
      <c r="E73" s="135"/>
      <c r="F73" s="135"/>
    </row>
    <row r="74" spans="1:6" ht="16.5">
      <c r="A74" s="135"/>
      <c r="B74" s="135"/>
      <c r="C74" s="135"/>
      <c r="D74" s="135"/>
      <c r="E74" s="135"/>
      <c r="F74" s="135"/>
    </row>
    <row r="75" spans="1:6" ht="16.5">
      <c r="A75" s="135"/>
      <c r="B75" s="135"/>
      <c r="C75" s="135"/>
      <c r="D75" s="135"/>
      <c r="E75" s="135"/>
      <c r="F75" s="135"/>
    </row>
    <row r="76" spans="1:6" ht="16.5">
      <c r="A76" s="135"/>
      <c r="B76" s="135"/>
      <c r="C76" s="135"/>
      <c r="D76" s="135"/>
      <c r="E76" s="135"/>
      <c r="F76" s="135"/>
    </row>
    <row r="77" spans="1:6" ht="16.5">
      <c r="A77" s="135"/>
      <c r="B77" s="135"/>
      <c r="C77" s="135"/>
      <c r="D77" s="135"/>
      <c r="E77" s="135"/>
      <c r="F77" s="135"/>
    </row>
  </sheetData>
  <mergeCells count="30">
    <mergeCell ref="A34:F34"/>
    <mergeCell ref="A35:F35"/>
    <mergeCell ref="A3:F3"/>
    <mergeCell ref="A2:F2"/>
    <mergeCell ref="B20:F20"/>
    <mergeCell ref="A16:C16"/>
    <mergeCell ref="A33:F33"/>
    <mergeCell ref="A4:C4"/>
    <mergeCell ref="A5:C5"/>
    <mergeCell ref="A26:F26"/>
    <mergeCell ref="A1:F1"/>
    <mergeCell ref="A24:F24"/>
    <mergeCell ref="B21:F21"/>
    <mergeCell ref="B22:F22"/>
    <mergeCell ref="D4:F5"/>
    <mergeCell ref="A17:C17"/>
    <mergeCell ref="A18:C18"/>
    <mergeCell ref="A12:B12"/>
    <mergeCell ref="A11:B11"/>
    <mergeCell ref="B19:F19"/>
    <mergeCell ref="A31:F31"/>
    <mergeCell ref="A32:F32"/>
    <mergeCell ref="A30:F30"/>
    <mergeCell ref="A6:C6"/>
    <mergeCell ref="A7:B7"/>
    <mergeCell ref="A8:B8"/>
    <mergeCell ref="A25:F25"/>
    <mergeCell ref="A9:B9"/>
    <mergeCell ref="A10:B10"/>
    <mergeCell ref="A13:B15"/>
  </mergeCells>
  <printOptions/>
  <pageMargins left="0.4724409448818898" right="0.2755905511811024" top="0.15748031496062992" bottom="0.1968503937007874"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2"/>
  </sheetPr>
  <dimension ref="A1:J48"/>
  <sheetViews>
    <sheetView workbookViewId="0" topLeftCell="A1">
      <pane xSplit="1" ySplit="4" topLeftCell="B41" activePane="bottomRight" state="frozen"/>
      <selection pane="topLeft" activeCell="A1" sqref="A1"/>
      <selection pane="topRight" activeCell="B1" sqref="B1"/>
      <selection pane="bottomLeft" activeCell="A5" sqref="A5"/>
      <selection pane="bottomRight" activeCell="A46" sqref="A46:I46"/>
    </sheetView>
  </sheetViews>
  <sheetFormatPr defaultColWidth="9.00390625" defaultRowHeight="16.5"/>
  <cols>
    <col min="1" max="1" width="22.25390625" style="28" customWidth="1"/>
    <col min="2" max="2" width="18.50390625" style="28" customWidth="1"/>
    <col min="3" max="3" width="5.875" style="29" customWidth="1"/>
    <col min="4" max="4" width="6.00390625" style="29" customWidth="1"/>
    <col min="5" max="5" width="12.125" style="30" customWidth="1"/>
    <col min="6" max="6" width="13.625" style="30" customWidth="1"/>
    <col min="7" max="7" width="5.875" style="29" customWidth="1"/>
    <col min="8" max="8" width="8.125" style="27" customWidth="1"/>
    <col min="9" max="9" width="19.125" style="28" customWidth="1"/>
    <col min="10" max="10" width="19.625" style="27" customWidth="1"/>
    <col min="11" max="16384" width="9.00390625" style="27" customWidth="1"/>
  </cols>
  <sheetData>
    <row r="1" spans="1:9" ht="28.5" customHeight="1">
      <c r="A1" s="207" t="s">
        <v>132</v>
      </c>
      <c r="B1" s="207"/>
      <c r="C1" s="207"/>
      <c r="D1" s="207"/>
      <c r="E1" s="207"/>
      <c r="F1" s="207"/>
      <c r="G1" s="207"/>
      <c r="H1" s="207"/>
      <c r="I1" s="207"/>
    </row>
    <row r="2" spans="1:9" ht="24" customHeight="1">
      <c r="A2" s="207" t="s">
        <v>158</v>
      </c>
      <c r="B2" s="207"/>
      <c r="C2" s="207"/>
      <c r="D2" s="207"/>
      <c r="E2" s="207"/>
      <c r="F2" s="207"/>
      <c r="G2" s="207"/>
      <c r="H2" s="207"/>
      <c r="I2" s="207"/>
    </row>
    <row r="3" spans="1:9" ht="28.5" customHeight="1">
      <c r="A3" s="210" t="s">
        <v>160</v>
      </c>
      <c r="B3" s="210"/>
      <c r="C3" s="210"/>
      <c r="D3" s="210"/>
      <c r="E3" s="210"/>
      <c r="F3" s="210"/>
      <c r="G3" s="210"/>
      <c r="H3" s="210"/>
      <c r="I3" s="210"/>
    </row>
    <row r="4" spans="1:10" ht="60.75" customHeight="1">
      <c r="A4" s="36" t="s">
        <v>55</v>
      </c>
      <c r="B4" s="36" t="s">
        <v>56</v>
      </c>
      <c r="C4" s="36" t="s">
        <v>57</v>
      </c>
      <c r="D4" s="36" t="s">
        <v>58</v>
      </c>
      <c r="E4" s="37" t="s">
        <v>59</v>
      </c>
      <c r="F4" s="37" t="s">
        <v>60</v>
      </c>
      <c r="G4" s="36" t="s">
        <v>61</v>
      </c>
      <c r="H4" s="36" t="s">
        <v>62</v>
      </c>
      <c r="I4" s="36" t="s">
        <v>63</v>
      </c>
      <c r="J4" s="58" t="s">
        <v>121</v>
      </c>
    </row>
    <row r="5" spans="1:10" ht="37.5" customHeight="1">
      <c r="A5" s="38" t="s">
        <v>64</v>
      </c>
      <c r="B5" s="49" t="s">
        <v>65</v>
      </c>
      <c r="C5" s="38"/>
      <c r="D5" s="38"/>
      <c r="E5" s="39"/>
      <c r="F5" s="62">
        <f>SUM(F6:F7)</f>
        <v>0</v>
      </c>
      <c r="G5" s="38"/>
      <c r="H5" s="38"/>
      <c r="I5" s="38"/>
      <c r="J5" s="59" t="str">
        <f>IF((F5-'電子檔'!O6)=0,"ok","請檢誤")</f>
        <v>ok</v>
      </c>
    </row>
    <row r="6" spans="1:10" s="52" customFormat="1" ht="37.5" customHeight="1">
      <c r="A6" s="40" t="s">
        <v>66</v>
      </c>
      <c r="B6" s="43" t="s">
        <v>69</v>
      </c>
      <c r="C6" s="50"/>
      <c r="D6" s="50"/>
      <c r="E6" s="51"/>
      <c r="F6" s="63">
        <f>D6*E6</f>
        <v>0</v>
      </c>
      <c r="G6" s="50"/>
      <c r="H6" s="50"/>
      <c r="I6" s="43" t="s">
        <v>69</v>
      </c>
      <c r="J6" s="61"/>
    </row>
    <row r="7" spans="1:10" s="52" customFormat="1" ht="37.5" customHeight="1">
      <c r="A7" s="40" t="s">
        <v>38</v>
      </c>
      <c r="B7" s="43" t="s">
        <v>69</v>
      </c>
      <c r="C7" s="50"/>
      <c r="D7" s="50"/>
      <c r="E7" s="51"/>
      <c r="F7" s="63">
        <f>D7*E7</f>
        <v>0</v>
      </c>
      <c r="G7" s="50"/>
      <c r="H7" s="50"/>
      <c r="I7" s="43" t="s">
        <v>69</v>
      </c>
      <c r="J7" s="61"/>
    </row>
    <row r="8" spans="1:10" ht="45" customHeight="1">
      <c r="A8" s="41" t="s">
        <v>67</v>
      </c>
      <c r="B8" s="41" t="s">
        <v>68</v>
      </c>
      <c r="C8" s="41"/>
      <c r="D8" s="41"/>
      <c r="E8" s="42"/>
      <c r="F8" s="64">
        <f>SUM(F9:F11)</f>
        <v>0</v>
      </c>
      <c r="G8" s="41"/>
      <c r="H8" s="41"/>
      <c r="I8" s="41"/>
      <c r="J8" s="59" t="str">
        <f>IF((F8-'電子檔'!P6)=0,"ok","請檢誤")</f>
        <v>ok</v>
      </c>
    </row>
    <row r="9" spans="1:10" ht="45" customHeight="1">
      <c r="A9" s="40"/>
      <c r="B9" s="43"/>
      <c r="C9" s="36"/>
      <c r="D9" s="36"/>
      <c r="E9" s="37"/>
      <c r="F9" s="63">
        <f>D9*E9</f>
        <v>0</v>
      </c>
      <c r="G9" s="36"/>
      <c r="H9" s="36"/>
      <c r="I9" s="36"/>
      <c r="J9" s="60"/>
    </row>
    <row r="10" spans="1:10" ht="45" customHeight="1">
      <c r="A10" s="31"/>
      <c r="B10" s="43"/>
      <c r="C10" s="36"/>
      <c r="D10" s="36"/>
      <c r="E10" s="37"/>
      <c r="F10" s="63">
        <f>D10*E10</f>
        <v>0</v>
      </c>
      <c r="G10" s="36"/>
      <c r="H10" s="36"/>
      <c r="I10" s="36"/>
      <c r="J10" s="60"/>
    </row>
    <row r="11" spans="1:10" ht="45" customHeight="1">
      <c r="A11" s="32"/>
      <c r="B11" s="43"/>
      <c r="C11" s="36"/>
      <c r="D11" s="36"/>
      <c r="E11" s="37"/>
      <c r="F11" s="63">
        <f>D11*E11</f>
        <v>0</v>
      </c>
      <c r="G11" s="36"/>
      <c r="H11" s="36"/>
      <c r="I11" s="36"/>
      <c r="J11" s="60"/>
    </row>
    <row r="12" spans="1:10" ht="37.5" customHeight="1">
      <c r="A12" s="44" t="s">
        <v>79</v>
      </c>
      <c r="B12" s="44" t="s">
        <v>80</v>
      </c>
      <c r="C12" s="44"/>
      <c r="D12" s="44"/>
      <c r="E12" s="45"/>
      <c r="F12" s="65">
        <f>SUM(F13:F14)</f>
        <v>0</v>
      </c>
      <c r="G12" s="44"/>
      <c r="H12" s="44"/>
      <c r="I12" s="44"/>
      <c r="J12" s="59" t="str">
        <f>IF((F12-'電子檔'!Q6)=0,"ok","請檢誤")</f>
        <v>ok</v>
      </c>
    </row>
    <row r="13" spans="1:10" ht="28.5" customHeight="1">
      <c r="A13" s="40"/>
      <c r="B13" s="43"/>
      <c r="C13" s="36"/>
      <c r="D13" s="36"/>
      <c r="E13" s="37"/>
      <c r="F13" s="63">
        <f>D13*E13</f>
        <v>0</v>
      </c>
      <c r="G13" s="36"/>
      <c r="H13" s="36"/>
      <c r="I13" s="43"/>
      <c r="J13" s="60"/>
    </row>
    <row r="14" spans="1:10" ht="25.5" customHeight="1">
      <c r="A14" s="40"/>
      <c r="B14" s="43"/>
      <c r="C14" s="36"/>
      <c r="D14" s="36"/>
      <c r="E14" s="37"/>
      <c r="F14" s="63">
        <f>D14*E14</f>
        <v>0</v>
      </c>
      <c r="G14" s="36"/>
      <c r="H14" s="36"/>
      <c r="I14" s="43"/>
      <c r="J14" s="60"/>
    </row>
    <row r="15" spans="1:10" ht="37.5" customHeight="1">
      <c r="A15" s="38" t="s">
        <v>81</v>
      </c>
      <c r="B15" s="38" t="s">
        <v>82</v>
      </c>
      <c r="C15" s="38"/>
      <c r="D15" s="38"/>
      <c r="E15" s="39"/>
      <c r="F15" s="62">
        <f>SUM(F16:F17)</f>
        <v>0</v>
      </c>
      <c r="G15" s="38"/>
      <c r="H15" s="38"/>
      <c r="I15" s="38"/>
      <c r="J15" s="59" t="str">
        <f>IF((F15-'電子檔'!R6)=0,"ok","請檢誤")</f>
        <v>ok</v>
      </c>
    </row>
    <row r="16" spans="1:10" ht="28.5" customHeight="1">
      <c r="A16" s="40"/>
      <c r="B16" s="43"/>
      <c r="C16" s="50"/>
      <c r="D16" s="50"/>
      <c r="E16" s="51"/>
      <c r="F16" s="63">
        <f>D16*E16</f>
        <v>0</v>
      </c>
      <c r="G16" s="50"/>
      <c r="H16" s="50"/>
      <c r="I16" s="43"/>
      <c r="J16" s="60"/>
    </row>
    <row r="17" spans="1:10" ht="25.5" customHeight="1">
      <c r="A17" s="40"/>
      <c r="B17" s="43"/>
      <c r="C17" s="50"/>
      <c r="D17" s="50"/>
      <c r="E17" s="51"/>
      <c r="F17" s="63">
        <f>D17*E17</f>
        <v>0</v>
      </c>
      <c r="G17" s="50"/>
      <c r="H17" s="50"/>
      <c r="I17" s="43"/>
      <c r="J17" s="60"/>
    </row>
    <row r="18" spans="1:10" ht="45" customHeight="1">
      <c r="A18" s="41" t="s">
        <v>83</v>
      </c>
      <c r="B18" s="41" t="s">
        <v>84</v>
      </c>
      <c r="C18" s="41"/>
      <c r="D18" s="41"/>
      <c r="E18" s="42"/>
      <c r="F18" s="64">
        <f>SUM(F19:F20)</f>
        <v>0</v>
      </c>
      <c r="G18" s="41"/>
      <c r="H18" s="41"/>
      <c r="I18" s="41"/>
      <c r="J18" s="59" t="str">
        <f>IF((F18-'電子檔'!S6)=0,"ok","請檢誤")</f>
        <v>ok</v>
      </c>
    </row>
    <row r="19" spans="1:10" ht="55.5" customHeight="1">
      <c r="A19" s="46"/>
      <c r="B19" s="43"/>
      <c r="C19" s="47"/>
      <c r="D19" s="47"/>
      <c r="E19" s="48"/>
      <c r="F19" s="63">
        <f>D19*E19</f>
        <v>0</v>
      </c>
      <c r="G19" s="36"/>
      <c r="H19" s="36"/>
      <c r="I19" s="36"/>
      <c r="J19" s="60"/>
    </row>
    <row r="20" spans="1:10" ht="55.5" customHeight="1">
      <c r="A20" s="46"/>
      <c r="B20" s="43"/>
      <c r="C20" s="47"/>
      <c r="D20" s="47"/>
      <c r="E20" s="48"/>
      <c r="F20" s="63">
        <f>D20*E20</f>
        <v>0</v>
      </c>
      <c r="G20" s="36"/>
      <c r="H20" s="36"/>
      <c r="I20" s="36"/>
      <c r="J20" s="60"/>
    </row>
    <row r="21" spans="1:10" ht="37.5" customHeight="1">
      <c r="A21" s="44" t="s">
        <v>89</v>
      </c>
      <c r="B21" s="44" t="s">
        <v>90</v>
      </c>
      <c r="C21" s="44"/>
      <c r="D21" s="44"/>
      <c r="E21" s="45"/>
      <c r="F21" s="65">
        <f>SUM(F22:F23)</f>
        <v>0</v>
      </c>
      <c r="G21" s="44"/>
      <c r="H21" s="44"/>
      <c r="I21" s="44"/>
      <c r="J21" s="59" t="str">
        <f>IF((F21-'電子檔'!T6)=0,"ok","請檢誤")</f>
        <v>ok</v>
      </c>
    </row>
    <row r="22" spans="1:10" ht="28.5" customHeight="1">
      <c r="A22" s="40"/>
      <c r="B22" s="43"/>
      <c r="C22" s="50"/>
      <c r="D22" s="50"/>
      <c r="E22" s="51"/>
      <c r="F22" s="63">
        <f>D22*E22</f>
        <v>0</v>
      </c>
      <c r="G22" s="50"/>
      <c r="H22" s="50"/>
      <c r="I22" s="43"/>
      <c r="J22" s="60"/>
    </row>
    <row r="23" spans="1:10" ht="25.5" customHeight="1">
      <c r="A23" s="40"/>
      <c r="B23" s="43"/>
      <c r="C23" s="50"/>
      <c r="D23" s="50"/>
      <c r="E23" s="51"/>
      <c r="F23" s="63">
        <f>D23*E23</f>
        <v>0</v>
      </c>
      <c r="G23" s="50"/>
      <c r="H23" s="50"/>
      <c r="I23" s="43"/>
      <c r="J23" s="60"/>
    </row>
    <row r="24" spans="1:10" ht="37.5" customHeight="1">
      <c r="A24" s="38" t="s">
        <v>91</v>
      </c>
      <c r="B24" s="38" t="s">
        <v>92</v>
      </c>
      <c r="C24" s="38"/>
      <c r="D24" s="38"/>
      <c r="E24" s="39"/>
      <c r="F24" s="62">
        <f>SUM(F25:F26)</f>
        <v>0</v>
      </c>
      <c r="G24" s="38"/>
      <c r="H24" s="38"/>
      <c r="I24" s="38"/>
      <c r="J24" s="59" t="str">
        <f>IF((F24-'電子檔'!U6)=0,"ok","請檢誤")</f>
        <v>ok</v>
      </c>
    </row>
    <row r="25" spans="1:10" ht="28.5" customHeight="1">
      <c r="A25" s="40"/>
      <c r="B25" s="43"/>
      <c r="C25" s="36"/>
      <c r="D25" s="36"/>
      <c r="E25" s="37"/>
      <c r="F25" s="63">
        <f>D25*E25</f>
        <v>0</v>
      </c>
      <c r="G25" s="36"/>
      <c r="H25" s="36"/>
      <c r="I25" s="36"/>
      <c r="J25" s="60"/>
    </row>
    <row r="26" spans="1:10" ht="25.5" customHeight="1">
      <c r="A26" s="40"/>
      <c r="B26" s="43"/>
      <c r="C26" s="36"/>
      <c r="D26" s="36"/>
      <c r="E26" s="37"/>
      <c r="F26" s="63">
        <f>D26*E26</f>
        <v>0</v>
      </c>
      <c r="G26" s="36"/>
      <c r="H26" s="36"/>
      <c r="I26" s="36"/>
      <c r="J26" s="60"/>
    </row>
    <row r="27" spans="1:10" ht="45" customHeight="1">
      <c r="A27" s="41" t="s">
        <v>93</v>
      </c>
      <c r="B27" s="41" t="s">
        <v>94</v>
      </c>
      <c r="C27" s="41"/>
      <c r="D27" s="41"/>
      <c r="E27" s="42"/>
      <c r="F27" s="64">
        <f>SUM(F28:F29)</f>
        <v>0</v>
      </c>
      <c r="G27" s="41"/>
      <c r="H27" s="41"/>
      <c r="I27" s="41"/>
      <c r="J27" s="59" t="str">
        <f>IF((F27-'電子檔'!V6)=0,"ok","請檢誤")</f>
        <v>ok</v>
      </c>
    </row>
    <row r="28" spans="1:10" ht="28.5" customHeight="1">
      <c r="A28" s="40"/>
      <c r="B28" s="43"/>
      <c r="C28" s="50"/>
      <c r="D28" s="50"/>
      <c r="E28" s="51"/>
      <c r="F28" s="63">
        <f>D28*E28</f>
        <v>0</v>
      </c>
      <c r="G28" s="50"/>
      <c r="H28" s="50"/>
      <c r="I28" s="43"/>
      <c r="J28" s="60"/>
    </row>
    <row r="29" spans="1:10" ht="25.5" customHeight="1">
      <c r="A29" s="40"/>
      <c r="B29" s="43"/>
      <c r="C29" s="50"/>
      <c r="D29" s="50"/>
      <c r="E29" s="51"/>
      <c r="F29" s="63">
        <f>D29*E29</f>
        <v>0</v>
      </c>
      <c r="G29" s="50"/>
      <c r="H29" s="50"/>
      <c r="I29" s="43"/>
      <c r="J29" s="60"/>
    </row>
    <row r="30" spans="1:10" ht="37.5" customHeight="1">
      <c r="A30" s="44" t="s">
        <v>96</v>
      </c>
      <c r="B30" s="44" t="s">
        <v>97</v>
      </c>
      <c r="C30" s="44"/>
      <c r="D30" s="44"/>
      <c r="E30" s="45"/>
      <c r="F30" s="65">
        <f>SUM(F31:F32)</f>
        <v>0</v>
      </c>
      <c r="G30" s="44"/>
      <c r="H30" s="44"/>
      <c r="I30" s="44"/>
      <c r="J30" s="59" t="str">
        <f>IF((F30-'電子檔'!W6)=0,"ok","請檢誤")</f>
        <v>ok</v>
      </c>
    </row>
    <row r="31" spans="1:10" ht="28.5" customHeight="1">
      <c r="A31" s="40"/>
      <c r="B31" s="43"/>
      <c r="C31" s="50"/>
      <c r="D31" s="50"/>
      <c r="E31" s="51"/>
      <c r="F31" s="63">
        <f>D31*E31</f>
        <v>0</v>
      </c>
      <c r="G31" s="50"/>
      <c r="H31" s="50"/>
      <c r="I31" s="43"/>
      <c r="J31" s="60"/>
    </row>
    <row r="32" spans="1:10" ht="25.5" customHeight="1">
      <c r="A32" s="40"/>
      <c r="B32" s="43"/>
      <c r="C32" s="50"/>
      <c r="D32" s="50"/>
      <c r="E32" s="51"/>
      <c r="F32" s="63">
        <f>D32*E32</f>
        <v>0</v>
      </c>
      <c r="G32" s="50"/>
      <c r="H32" s="50"/>
      <c r="I32" s="43"/>
      <c r="J32" s="60"/>
    </row>
    <row r="33" spans="1:10" s="52" customFormat="1" ht="37.5" customHeight="1">
      <c r="A33" s="53" t="s">
        <v>98</v>
      </c>
      <c r="B33" s="38">
        <v>4</v>
      </c>
      <c r="C33" s="38"/>
      <c r="D33" s="38"/>
      <c r="E33" s="39"/>
      <c r="F33" s="62">
        <f>SUM(F34:F35)</f>
        <v>0</v>
      </c>
      <c r="G33" s="38"/>
      <c r="H33" s="38"/>
      <c r="I33" s="38"/>
      <c r="J33" s="59" t="str">
        <f>IF((F33-'電子檔'!X6)=0,"ok","請檢誤")</f>
        <v>ok</v>
      </c>
    </row>
    <row r="34" spans="1:10" s="52" customFormat="1" ht="37.5" customHeight="1">
      <c r="A34" s="40"/>
      <c r="B34" s="43"/>
      <c r="C34" s="50"/>
      <c r="D34" s="50"/>
      <c r="E34" s="51"/>
      <c r="F34" s="63">
        <f>D34*E34</f>
        <v>0</v>
      </c>
      <c r="G34" s="50"/>
      <c r="H34" s="50"/>
      <c r="I34" s="43"/>
      <c r="J34" s="61"/>
    </row>
    <row r="35" spans="1:10" s="52" customFormat="1" ht="37.5" customHeight="1">
      <c r="A35" s="40"/>
      <c r="B35" s="43"/>
      <c r="C35" s="50"/>
      <c r="D35" s="50"/>
      <c r="E35" s="51"/>
      <c r="F35" s="63">
        <f>D35*E35</f>
        <v>0</v>
      </c>
      <c r="G35" s="50"/>
      <c r="H35" s="50"/>
      <c r="I35" s="43"/>
      <c r="J35" s="61"/>
    </row>
    <row r="36" spans="1:10" s="52" customFormat="1" ht="37.5" customHeight="1">
      <c r="A36" s="54" t="s">
        <v>10</v>
      </c>
      <c r="B36" s="41">
        <v>5</v>
      </c>
      <c r="C36" s="41"/>
      <c r="D36" s="41"/>
      <c r="E36" s="42"/>
      <c r="F36" s="64">
        <f>SUM(F37:F40)</f>
        <v>0</v>
      </c>
      <c r="G36" s="41"/>
      <c r="H36" s="41"/>
      <c r="I36" s="41"/>
      <c r="J36" s="59" t="str">
        <f>IF((F36-'電子檔'!Y6)=0,"ok","請檢誤")</f>
        <v>ok</v>
      </c>
    </row>
    <row r="37" spans="1:10" s="52" customFormat="1" ht="37.5" customHeight="1">
      <c r="A37" s="40" t="s">
        <v>99</v>
      </c>
      <c r="B37" s="43"/>
      <c r="C37" s="50"/>
      <c r="D37" s="50"/>
      <c r="E37" s="51"/>
      <c r="F37" s="63">
        <f>D37*E37</f>
        <v>0</v>
      </c>
      <c r="G37" s="50"/>
      <c r="H37" s="50"/>
      <c r="I37" s="43"/>
      <c r="J37" s="61"/>
    </row>
    <row r="38" spans="1:10" s="52" customFormat="1" ht="37.5" customHeight="1">
      <c r="A38" s="40" t="s">
        <v>100</v>
      </c>
      <c r="B38" s="43"/>
      <c r="C38" s="50"/>
      <c r="D38" s="50"/>
      <c r="E38" s="51"/>
      <c r="F38" s="63">
        <f>D38*E38</f>
        <v>0</v>
      </c>
      <c r="G38" s="50"/>
      <c r="H38" s="50"/>
      <c r="I38" s="43"/>
      <c r="J38" s="61"/>
    </row>
    <row r="39" spans="1:10" s="52" customFormat="1" ht="37.5" customHeight="1">
      <c r="A39" s="40" t="s">
        <v>101</v>
      </c>
      <c r="B39" s="43"/>
      <c r="C39" s="50"/>
      <c r="D39" s="50"/>
      <c r="E39" s="51"/>
      <c r="F39" s="63">
        <f>D39*E39</f>
        <v>0</v>
      </c>
      <c r="G39" s="50"/>
      <c r="H39" s="50"/>
      <c r="I39" s="43"/>
      <c r="J39" s="61"/>
    </row>
    <row r="40" spans="1:10" s="52" customFormat="1" ht="37.5" customHeight="1">
      <c r="A40" s="40" t="s">
        <v>102</v>
      </c>
      <c r="B40" s="43"/>
      <c r="C40" s="50"/>
      <c r="D40" s="50"/>
      <c r="E40" s="51"/>
      <c r="F40" s="63">
        <f>D40*E40</f>
        <v>0</v>
      </c>
      <c r="G40" s="50"/>
      <c r="H40" s="50"/>
      <c r="I40" s="43"/>
      <c r="J40" s="61"/>
    </row>
    <row r="41" spans="1:10" s="52" customFormat="1" ht="37.5" customHeight="1">
      <c r="A41" s="55" t="s">
        <v>103</v>
      </c>
      <c r="B41" s="55"/>
      <c r="C41" s="55"/>
      <c r="D41" s="55"/>
      <c r="E41" s="56"/>
      <c r="F41" s="66">
        <f>F36+F33+F30+F27+F24+F21+F18+F15+F12+F8+F5</f>
        <v>0</v>
      </c>
      <c r="G41" s="55"/>
      <c r="H41" s="55"/>
      <c r="I41" s="55"/>
      <c r="J41" s="59" t="str">
        <f>IF((F41-'電子檔'!Z6)=0,"ok","請檢誤")</f>
        <v>ok</v>
      </c>
    </row>
    <row r="42" spans="1:10" s="52" customFormat="1" ht="37.5" customHeight="1">
      <c r="A42" s="77" t="s">
        <v>18</v>
      </c>
      <c r="B42" s="77"/>
      <c r="C42" s="77" t="s">
        <v>21</v>
      </c>
      <c r="D42" s="77"/>
      <c r="E42" s="68"/>
      <c r="F42" s="77"/>
      <c r="G42" s="80"/>
      <c r="H42" s="80"/>
      <c r="I42" s="80"/>
      <c r="J42" s="59"/>
    </row>
    <row r="43" spans="1:10" s="52" customFormat="1" ht="37.5" customHeight="1">
      <c r="A43" s="76" t="s">
        <v>41</v>
      </c>
      <c r="B43" s="68"/>
      <c r="C43" s="68"/>
      <c r="D43" s="68"/>
      <c r="E43" s="68"/>
      <c r="F43" s="68"/>
      <c r="G43" s="80"/>
      <c r="H43" s="80"/>
      <c r="I43" s="80"/>
      <c r="J43" s="59"/>
    </row>
    <row r="44" spans="1:10" s="52" customFormat="1" ht="37.5" customHeight="1">
      <c r="A44" s="76"/>
      <c r="B44" s="68"/>
      <c r="C44" s="77" t="s">
        <v>20</v>
      </c>
      <c r="D44" s="68"/>
      <c r="F44" s="68"/>
      <c r="G44" s="81" t="s">
        <v>19</v>
      </c>
      <c r="H44" s="80"/>
      <c r="I44" s="80"/>
      <c r="J44" s="59"/>
    </row>
    <row r="45" ht="48.75" customHeight="1"/>
    <row r="46" spans="1:9" ht="58.5" customHeight="1">
      <c r="A46" s="208" t="s">
        <v>130</v>
      </c>
      <c r="B46" s="208"/>
      <c r="C46" s="208"/>
      <c r="D46" s="208"/>
      <c r="E46" s="208"/>
      <c r="F46" s="208"/>
      <c r="G46" s="208"/>
      <c r="H46" s="208"/>
      <c r="I46" s="208"/>
    </row>
    <row r="47" spans="1:9" ht="45.75" customHeight="1">
      <c r="A47" s="208" t="s">
        <v>131</v>
      </c>
      <c r="B47" s="208"/>
      <c r="C47" s="208"/>
      <c r="D47" s="208"/>
      <c r="E47" s="208"/>
      <c r="F47" s="208"/>
      <c r="G47" s="208"/>
      <c r="H47" s="208"/>
      <c r="I47" s="208"/>
    </row>
    <row r="48" spans="1:9" ht="44.25" customHeight="1">
      <c r="A48" s="209"/>
      <c r="B48" s="209"/>
      <c r="C48" s="209"/>
      <c r="D48" s="209"/>
      <c r="E48" s="209"/>
      <c r="F48" s="209"/>
      <c r="G48" s="209"/>
      <c r="H48" s="209"/>
      <c r="I48" s="209"/>
    </row>
  </sheetData>
  <mergeCells count="6">
    <mergeCell ref="A1:I1"/>
    <mergeCell ref="A47:I47"/>
    <mergeCell ref="A48:I48"/>
    <mergeCell ref="A2:I2"/>
    <mergeCell ref="A3:I3"/>
    <mergeCell ref="A46:I46"/>
  </mergeCells>
  <printOptions/>
  <pageMargins left="0.5511811023622047" right="0.15748031496062992" top="0.7874015748031497" bottom="0.7874015748031497" header="0.5118110236220472" footer="0.5118110236220472"/>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indexed="44"/>
  </sheetPr>
  <dimension ref="A1:I18"/>
  <sheetViews>
    <sheetView workbookViewId="0" topLeftCell="A1">
      <pane xSplit="1" ySplit="5" topLeftCell="B12" activePane="bottomRight" state="frozen"/>
      <selection pane="topLeft" activeCell="A1" sqref="A1"/>
      <selection pane="topRight" activeCell="B1" sqref="B1"/>
      <selection pane="bottomLeft" activeCell="A6" sqref="A6"/>
      <selection pane="bottomRight" activeCell="D16" sqref="D16"/>
    </sheetView>
  </sheetViews>
  <sheetFormatPr defaultColWidth="9.00390625" defaultRowHeight="16.5"/>
  <cols>
    <col min="1" max="1" width="24.75390625" style="57" customWidth="1"/>
    <col min="2" max="2" width="19.375" style="94" customWidth="1"/>
    <col min="3" max="4" width="15.50390625" style="94" customWidth="1"/>
    <col min="5" max="16384" width="9.00390625" style="57" customWidth="1"/>
  </cols>
  <sheetData>
    <row r="1" spans="1:9" ht="30">
      <c r="A1" s="212" t="s">
        <v>132</v>
      </c>
      <c r="B1" s="212"/>
      <c r="C1" s="212"/>
      <c r="D1" s="212"/>
      <c r="E1" s="95"/>
      <c r="F1" s="95"/>
      <c r="G1" s="95"/>
      <c r="H1" s="95"/>
      <c r="I1" s="95"/>
    </row>
    <row r="2" spans="1:9" ht="30">
      <c r="A2" s="213" t="s">
        <v>159</v>
      </c>
      <c r="B2" s="213"/>
      <c r="C2" s="213"/>
      <c r="D2" s="213"/>
      <c r="E2" s="95"/>
      <c r="F2" s="95"/>
      <c r="G2" s="95"/>
      <c r="H2" s="95"/>
      <c r="I2" s="95"/>
    </row>
    <row r="3" spans="1:9" ht="21">
      <c r="A3" s="214" t="s">
        <v>160</v>
      </c>
      <c r="B3" s="214"/>
      <c r="C3" s="214"/>
      <c r="D3" s="214"/>
      <c r="E3" s="108"/>
      <c r="F3" s="108"/>
      <c r="G3" s="108"/>
      <c r="H3" s="108"/>
      <c r="I3" s="108"/>
    </row>
    <row r="4" spans="1:9" ht="8.25" customHeight="1">
      <c r="A4" s="83"/>
      <c r="B4" s="84"/>
      <c r="C4" s="84"/>
      <c r="D4" s="84"/>
      <c r="E4" s="109"/>
      <c r="F4" s="109"/>
      <c r="G4" s="109"/>
      <c r="H4" s="109"/>
      <c r="I4" s="109"/>
    </row>
    <row r="5" spans="1:4" s="87" customFormat="1" ht="51" customHeight="1">
      <c r="A5" s="85" t="s">
        <v>142</v>
      </c>
      <c r="B5" s="86" t="s">
        <v>157</v>
      </c>
      <c r="C5" s="86" t="s">
        <v>139</v>
      </c>
      <c r="D5" s="86" t="s">
        <v>140</v>
      </c>
    </row>
    <row r="6" spans="1:5" s="89" customFormat="1" ht="48.75" customHeight="1">
      <c r="A6" s="100" t="s">
        <v>146</v>
      </c>
      <c r="B6" s="97">
        <f>SUM(B14:B17)</f>
        <v>0</v>
      </c>
      <c r="C6" s="88">
        <f>SUM(C14:C17)</f>
        <v>0</v>
      </c>
      <c r="D6" s="88">
        <f>SUM(D14:D17)</f>
        <v>0</v>
      </c>
      <c r="E6" s="59" t="str">
        <f>IF((B6-'電腦明細表'!F41)=0,"ok","請檢誤")</f>
        <v>ok</v>
      </c>
    </row>
    <row r="7" spans="1:4" ht="48.75" customHeight="1">
      <c r="A7" s="90" t="s">
        <v>135</v>
      </c>
      <c r="B7" s="98">
        <f>'電子檔'!AA6</f>
        <v>0</v>
      </c>
      <c r="C7" s="91"/>
      <c r="D7" s="91"/>
    </row>
    <row r="8" spans="1:4" ht="48.75" customHeight="1">
      <c r="A8" s="90" t="s">
        <v>136</v>
      </c>
      <c r="B8" s="99">
        <f>'電子檔'!AB6</f>
        <v>0</v>
      </c>
      <c r="C8" s="91"/>
      <c r="D8" s="91"/>
    </row>
    <row r="9" spans="1:4" ht="48.75" customHeight="1">
      <c r="A9" s="90" t="s">
        <v>137</v>
      </c>
      <c r="B9" s="98">
        <f>'電子檔'!AC6</f>
        <v>0</v>
      </c>
      <c r="C9" s="91"/>
      <c r="D9" s="91"/>
    </row>
    <row r="10" spans="1:4" ht="48.75" customHeight="1">
      <c r="A10" s="92" t="s">
        <v>147</v>
      </c>
      <c r="B10" s="98">
        <f>'電子檔'!AD6</f>
        <v>0</v>
      </c>
      <c r="C10" s="91"/>
      <c r="D10" s="91"/>
    </row>
    <row r="11" spans="1:4" ht="48.75" customHeight="1">
      <c r="A11" s="92" t="s">
        <v>148</v>
      </c>
      <c r="B11" s="98">
        <f>'電子檔'!AE6</f>
        <v>0</v>
      </c>
      <c r="C11" s="91"/>
      <c r="D11" s="91"/>
    </row>
    <row r="12" spans="1:4" ht="48.75" customHeight="1">
      <c r="A12" s="93" t="s">
        <v>149</v>
      </c>
      <c r="B12" s="98">
        <f>'電子檔'!AF6</f>
        <v>0</v>
      </c>
      <c r="C12" s="91"/>
      <c r="D12" s="91"/>
    </row>
    <row r="13" spans="1:4" ht="48.75" customHeight="1">
      <c r="A13" s="93" t="s">
        <v>138</v>
      </c>
      <c r="B13" s="98">
        <f>'電子檔'!AG6</f>
        <v>0</v>
      </c>
      <c r="C13" s="91"/>
      <c r="D13" s="91"/>
    </row>
    <row r="14" spans="1:4" s="89" customFormat="1" ht="48.75" customHeight="1">
      <c r="A14" s="101" t="s">
        <v>150</v>
      </c>
      <c r="B14" s="96">
        <f>SUM(B7:B13)</f>
        <v>0</v>
      </c>
      <c r="C14" s="88"/>
      <c r="D14" s="88"/>
    </row>
    <row r="15" spans="1:5" s="89" customFormat="1" ht="48.75" customHeight="1">
      <c r="A15" s="102" t="s">
        <v>151</v>
      </c>
      <c r="B15" s="97">
        <f>'電子檔'!AH6</f>
        <v>0</v>
      </c>
      <c r="C15" s="88"/>
      <c r="D15" s="88"/>
      <c r="E15" s="211" t="str">
        <f>IF((B15+B16-'電腦明細表'!F8)=0,"ok","請檢誤")</f>
        <v>ok</v>
      </c>
    </row>
    <row r="16" spans="1:5" s="89" customFormat="1" ht="48.75" customHeight="1">
      <c r="A16" s="102" t="s">
        <v>152</v>
      </c>
      <c r="B16" s="97">
        <f>'電子檔'!AI6</f>
        <v>0</v>
      </c>
      <c r="C16" s="88"/>
      <c r="D16" s="88"/>
      <c r="E16" s="211"/>
    </row>
    <row r="17" spans="1:4" s="89" customFormat="1" ht="48.75" customHeight="1">
      <c r="A17" s="102" t="s">
        <v>153</v>
      </c>
      <c r="B17" s="97">
        <f>'電子檔'!AJ6</f>
        <v>0</v>
      </c>
      <c r="C17" s="88"/>
      <c r="D17" s="88"/>
    </row>
    <row r="18" ht="16.5">
      <c r="A18" s="103" t="s">
        <v>141</v>
      </c>
    </row>
  </sheetData>
  <mergeCells count="4">
    <mergeCell ref="E15:E16"/>
    <mergeCell ref="A1:D1"/>
    <mergeCell ref="A2:D2"/>
    <mergeCell ref="A3:D3"/>
  </mergeCells>
  <printOptions horizontalCentered="1"/>
  <pageMargins left="0.7480314960629921" right="0.35433070866141736" top="0.984251968503937"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5"/>
  </sheetPr>
  <dimension ref="A1:AN68"/>
  <sheetViews>
    <sheetView tabSelected="1" zoomScale="75" zoomScaleNormal="75" workbookViewId="0" topLeftCell="A1">
      <pane xSplit="2" ySplit="6" topLeftCell="W49" activePane="bottomRight" state="frozen"/>
      <selection pane="topLeft" activeCell="A1" sqref="A1"/>
      <selection pane="topRight" activeCell="C1" sqref="C1"/>
      <selection pane="bottomLeft" activeCell="A7" sqref="A7"/>
      <selection pane="bottomRight" activeCell="Z68" sqref="Z68"/>
    </sheetView>
  </sheetViews>
  <sheetFormatPr defaultColWidth="9.00390625" defaultRowHeight="16.5"/>
  <cols>
    <col min="1" max="1" width="5.375" style="0" customWidth="1"/>
    <col min="2" max="2" width="12.75390625" style="0" customWidth="1"/>
    <col min="3" max="14" width="8.125" style="0" customWidth="1"/>
    <col min="15" max="18" width="7.50390625" style="0" customWidth="1"/>
    <col min="19" max="19" width="8.50390625" style="0" customWidth="1"/>
    <col min="20" max="26" width="7.50390625" style="0" customWidth="1"/>
    <col min="27" max="27" width="14.50390625" style="0" customWidth="1"/>
    <col min="29" max="29" width="12.125" style="0" customWidth="1"/>
  </cols>
  <sheetData>
    <row r="1" spans="1:7" ht="27.75">
      <c r="A1" s="7" t="s">
        <v>240</v>
      </c>
      <c r="B1" s="7"/>
      <c r="C1" s="7"/>
      <c r="D1" s="7"/>
      <c r="E1" s="7"/>
      <c r="F1" s="7"/>
      <c r="G1" s="6"/>
    </row>
    <row r="2" spans="1:4" ht="19.5">
      <c r="A2" s="222"/>
      <c r="B2" s="222"/>
      <c r="C2" s="222"/>
      <c r="D2" s="1" t="s">
        <v>168</v>
      </c>
    </row>
    <row r="3" spans="1:40" s="22" customFormat="1" ht="19.5" customHeight="1">
      <c r="A3" s="223" t="s">
        <v>169</v>
      </c>
      <c r="B3" s="224" t="s">
        <v>170</v>
      </c>
      <c r="C3" s="215" t="s">
        <v>171</v>
      </c>
      <c r="D3" s="215"/>
      <c r="E3" s="215"/>
      <c r="F3" s="215"/>
      <c r="G3" s="215"/>
      <c r="H3" s="215"/>
      <c r="I3" s="215"/>
      <c r="J3" s="215"/>
      <c r="K3" s="215"/>
      <c r="L3" s="215"/>
      <c r="M3" s="215"/>
      <c r="N3" s="215"/>
      <c r="O3" s="221" t="s">
        <v>172</v>
      </c>
      <c r="P3" s="221"/>
      <c r="Q3" s="221"/>
      <c r="R3" s="221"/>
      <c r="S3" s="221"/>
      <c r="T3" s="221"/>
      <c r="U3" s="221"/>
      <c r="V3" s="221"/>
      <c r="W3" s="221"/>
      <c r="X3" s="221"/>
      <c r="Y3" s="221"/>
      <c r="Z3" s="221"/>
      <c r="AA3" s="215" t="s">
        <v>172</v>
      </c>
      <c r="AB3" s="215"/>
      <c r="AC3" s="215"/>
      <c r="AD3" s="215"/>
      <c r="AE3" s="215"/>
      <c r="AF3" s="215"/>
      <c r="AG3" s="215"/>
      <c r="AH3" s="215"/>
      <c r="AI3" s="215"/>
      <c r="AJ3" s="215"/>
      <c r="AK3" s="215"/>
      <c r="AL3" s="216" t="s">
        <v>173</v>
      </c>
      <c r="AM3" s="216" t="s">
        <v>174</v>
      </c>
      <c r="AN3" s="216" t="s">
        <v>175</v>
      </c>
    </row>
    <row r="4" spans="1:40" s="22" customFormat="1" ht="19.5" customHeight="1">
      <c r="A4" s="223"/>
      <c r="B4" s="224"/>
      <c r="C4" s="220" t="s">
        <v>4</v>
      </c>
      <c r="D4" s="220"/>
      <c r="E4" s="220"/>
      <c r="F4" s="220" t="s">
        <v>7</v>
      </c>
      <c r="G4" s="220"/>
      <c r="H4" s="220"/>
      <c r="I4" s="220" t="s">
        <v>8</v>
      </c>
      <c r="J4" s="220"/>
      <c r="K4" s="220"/>
      <c r="L4" s="220" t="s">
        <v>9</v>
      </c>
      <c r="M4" s="220" t="s">
        <v>10</v>
      </c>
      <c r="N4" s="220" t="s">
        <v>176</v>
      </c>
      <c r="O4" s="220" t="s">
        <v>4</v>
      </c>
      <c r="P4" s="220"/>
      <c r="Q4" s="220"/>
      <c r="R4" s="220" t="s">
        <v>7</v>
      </c>
      <c r="S4" s="220"/>
      <c r="T4" s="220"/>
      <c r="U4" s="220" t="s">
        <v>8</v>
      </c>
      <c r="V4" s="220"/>
      <c r="W4" s="220"/>
      <c r="X4" s="220" t="s">
        <v>9</v>
      </c>
      <c r="Y4" s="220" t="s">
        <v>10</v>
      </c>
      <c r="Z4" s="220" t="s">
        <v>176</v>
      </c>
      <c r="AA4" s="218" t="s">
        <v>135</v>
      </c>
      <c r="AB4" s="218" t="s">
        <v>136</v>
      </c>
      <c r="AC4" s="218" t="s">
        <v>137</v>
      </c>
      <c r="AD4" s="218" t="s">
        <v>154</v>
      </c>
      <c r="AE4" s="218" t="s">
        <v>155</v>
      </c>
      <c r="AF4" s="218" t="s">
        <v>156</v>
      </c>
      <c r="AG4" s="218" t="s">
        <v>138</v>
      </c>
      <c r="AH4" s="218" t="s">
        <v>143</v>
      </c>
      <c r="AI4" s="218" t="s">
        <v>144</v>
      </c>
      <c r="AJ4" s="218" t="s">
        <v>145</v>
      </c>
      <c r="AK4" s="219" t="s">
        <v>176</v>
      </c>
      <c r="AL4" s="217"/>
      <c r="AM4" s="217"/>
      <c r="AN4" s="217"/>
    </row>
    <row r="5" spans="1:40" s="22" customFormat="1" ht="19.5">
      <c r="A5" s="223"/>
      <c r="B5" s="224"/>
      <c r="C5" s="82" t="s">
        <v>3</v>
      </c>
      <c r="D5" s="82" t="s">
        <v>5</v>
      </c>
      <c r="E5" s="82" t="s">
        <v>6</v>
      </c>
      <c r="F5" s="82" t="s">
        <v>3</v>
      </c>
      <c r="G5" s="82" t="s">
        <v>5</v>
      </c>
      <c r="H5" s="82" t="s">
        <v>6</v>
      </c>
      <c r="I5" s="82" t="s">
        <v>3</v>
      </c>
      <c r="J5" s="82" t="s">
        <v>5</v>
      </c>
      <c r="K5" s="82" t="s">
        <v>6</v>
      </c>
      <c r="L5" s="220"/>
      <c r="M5" s="220"/>
      <c r="N5" s="220"/>
      <c r="O5" s="82" t="s">
        <v>3</v>
      </c>
      <c r="P5" s="82" t="s">
        <v>5</v>
      </c>
      <c r="Q5" s="82" t="s">
        <v>6</v>
      </c>
      <c r="R5" s="82" t="s">
        <v>3</v>
      </c>
      <c r="S5" s="82" t="s">
        <v>5</v>
      </c>
      <c r="T5" s="158" t="s">
        <v>6</v>
      </c>
      <c r="U5" s="82" t="s">
        <v>3</v>
      </c>
      <c r="V5" s="82" t="s">
        <v>5</v>
      </c>
      <c r="W5" s="82" t="s">
        <v>6</v>
      </c>
      <c r="X5" s="220"/>
      <c r="Y5" s="220"/>
      <c r="Z5" s="220"/>
      <c r="AA5" s="218"/>
      <c r="AB5" s="218"/>
      <c r="AC5" s="218"/>
      <c r="AD5" s="218"/>
      <c r="AE5" s="218"/>
      <c r="AF5" s="218"/>
      <c r="AG5" s="218"/>
      <c r="AH5" s="218"/>
      <c r="AI5" s="218"/>
      <c r="AJ5" s="218"/>
      <c r="AK5" s="219"/>
      <c r="AL5" s="217"/>
      <c r="AM5" s="217"/>
      <c r="AN5" s="217"/>
    </row>
    <row r="6" spans="1:40" ht="19.5">
      <c r="A6" s="106"/>
      <c r="B6" s="107" t="s">
        <v>177</v>
      </c>
      <c r="C6" s="104">
        <f aca="true" t="shared" si="0" ref="C6:M6">C36+C62+C68</f>
        <v>0</v>
      </c>
      <c r="D6" s="104">
        <f t="shared" si="0"/>
        <v>0</v>
      </c>
      <c r="E6" s="104">
        <f t="shared" si="0"/>
        <v>0</v>
      </c>
      <c r="F6" s="104">
        <f t="shared" si="0"/>
        <v>0</v>
      </c>
      <c r="G6" s="104">
        <f t="shared" si="0"/>
        <v>0</v>
      </c>
      <c r="H6" s="104">
        <f t="shared" si="0"/>
        <v>0</v>
      </c>
      <c r="I6" s="104">
        <f t="shared" si="0"/>
        <v>0</v>
      </c>
      <c r="J6" s="104">
        <f t="shared" si="0"/>
        <v>0</v>
      </c>
      <c r="K6" s="104">
        <f t="shared" si="0"/>
        <v>0</v>
      </c>
      <c r="L6" s="104">
        <f t="shared" si="0"/>
        <v>0</v>
      </c>
      <c r="M6" s="104">
        <f t="shared" si="0"/>
        <v>0</v>
      </c>
      <c r="N6" s="104">
        <f>N36+N62+N68</f>
        <v>0</v>
      </c>
      <c r="O6" s="104">
        <f aca="true" t="shared" si="1" ref="O6:X6">O36+O62+O68</f>
        <v>0</v>
      </c>
      <c r="P6" s="104">
        <f t="shared" si="1"/>
        <v>0</v>
      </c>
      <c r="Q6" s="104">
        <f t="shared" si="1"/>
        <v>0</v>
      </c>
      <c r="R6" s="104">
        <f t="shared" si="1"/>
        <v>0</v>
      </c>
      <c r="S6" s="104">
        <f t="shared" si="1"/>
        <v>0</v>
      </c>
      <c r="T6" s="104">
        <f t="shared" si="1"/>
        <v>0</v>
      </c>
      <c r="U6" s="104">
        <f t="shared" si="1"/>
        <v>0</v>
      </c>
      <c r="V6" s="104">
        <f t="shared" si="1"/>
        <v>0</v>
      </c>
      <c r="W6" s="104">
        <f t="shared" si="1"/>
        <v>0</v>
      </c>
      <c r="X6" s="104">
        <f t="shared" si="1"/>
        <v>0</v>
      </c>
      <c r="Y6" s="104">
        <f>Y36+Y62+Y68</f>
        <v>0</v>
      </c>
      <c r="Z6" s="104">
        <f>Z36+Z62+Z68</f>
        <v>0</v>
      </c>
      <c r="AA6" s="104">
        <f aca="true" t="shared" si="2" ref="AA6:AK6">AA36+AA62+AA68</f>
        <v>0</v>
      </c>
      <c r="AB6" s="104">
        <f t="shared" si="2"/>
        <v>0</v>
      </c>
      <c r="AC6" s="104">
        <f t="shared" si="2"/>
        <v>0</v>
      </c>
      <c r="AD6" s="104">
        <f t="shared" si="2"/>
        <v>0</v>
      </c>
      <c r="AE6" s="104">
        <f t="shared" si="2"/>
        <v>0</v>
      </c>
      <c r="AF6" s="104">
        <f t="shared" si="2"/>
        <v>0</v>
      </c>
      <c r="AG6" s="104">
        <f t="shared" si="2"/>
        <v>0</v>
      </c>
      <c r="AH6" s="104">
        <f t="shared" si="2"/>
        <v>0</v>
      </c>
      <c r="AI6" s="104">
        <f t="shared" si="2"/>
        <v>0</v>
      </c>
      <c r="AJ6" s="104">
        <f t="shared" si="2"/>
        <v>0</v>
      </c>
      <c r="AK6" s="104">
        <f t="shared" si="2"/>
        <v>0</v>
      </c>
      <c r="AL6" s="105" t="str">
        <f>IF((AK6-Z6)=0,"ok","請檢誤")</f>
        <v>ok</v>
      </c>
      <c r="AM6" s="105" t="str">
        <f aca="true" t="shared" si="3" ref="AM6:AM60">IF((O6+R6+U6-AA6)=0,"ok","請檢誤")</f>
        <v>ok</v>
      </c>
      <c r="AN6" s="105" t="str">
        <f aca="true" t="shared" si="4" ref="AN6:AN60">IF((P6-AH6-AI6)=0,"ok","請檢誤")</f>
        <v>ok</v>
      </c>
    </row>
    <row r="7" spans="1:40" s="141" customFormat="1" ht="19.5">
      <c r="A7" s="138">
        <v>6</v>
      </c>
      <c r="B7" s="154" t="s">
        <v>178</v>
      </c>
      <c r="C7" s="128"/>
      <c r="D7" s="128"/>
      <c r="E7" s="128"/>
      <c r="F7" s="128"/>
      <c r="G7" s="128"/>
      <c r="H7" s="128"/>
      <c r="I7" s="128"/>
      <c r="J7" s="128"/>
      <c r="K7" s="128"/>
      <c r="L7" s="128"/>
      <c r="M7" s="128"/>
      <c r="N7" s="128">
        <f aca="true" t="shared" si="5" ref="N7:N35">SUM(C7:M7)</f>
        <v>0</v>
      </c>
      <c r="O7" s="128"/>
      <c r="P7" s="128"/>
      <c r="Q7" s="128"/>
      <c r="R7" s="128"/>
      <c r="S7" s="128"/>
      <c r="T7" s="128"/>
      <c r="U7" s="128"/>
      <c r="V7" s="128"/>
      <c r="W7" s="128"/>
      <c r="X7" s="128"/>
      <c r="Y7" s="128"/>
      <c r="Z7" s="128">
        <f aca="true" t="shared" si="6" ref="Z7:Z32">SUM(O7:Y7)</f>
        <v>0</v>
      </c>
      <c r="AA7" s="127"/>
      <c r="AB7" s="127"/>
      <c r="AC7" s="127"/>
      <c r="AD7" s="127"/>
      <c r="AE7" s="127"/>
      <c r="AF7" s="127"/>
      <c r="AG7" s="127"/>
      <c r="AH7" s="127"/>
      <c r="AI7" s="127"/>
      <c r="AJ7" s="127"/>
      <c r="AK7" s="127">
        <f>SUM(AA7:AJ7)</f>
        <v>0</v>
      </c>
      <c r="AL7" s="139" t="str">
        <f aca="true" t="shared" si="7" ref="AL7:AL68">IF((AK7-Z7)=0,"ok","請檢誤")</f>
        <v>ok</v>
      </c>
      <c r="AM7" s="139" t="str">
        <f t="shared" si="3"/>
        <v>ok</v>
      </c>
      <c r="AN7" s="139" t="str">
        <f t="shared" si="4"/>
        <v>ok</v>
      </c>
    </row>
    <row r="8" spans="1:40" s="141" customFormat="1" ht="19.5">
      <c r="A8" s="138">
        <v>7</v>
      </c>
      <c r="B8" s="154" t="s">
        <v>179</v>
      </c>
      <c r="C8" s="142"/>
      <c r="D8" s="142"/>
      <c r="E8" s="142"/>
      <c r="F8" s="142"/>
      <c r="G8" s="142"/>
      <c r="H8" s="142"/>
      <c r="I8" s="142"/>
      <c r="J8" s="142"/>
      <c r="K8" s="142"/>
      <c r="L8" s="142"/>
      <c r="M8" s="142"/>
      <c r="N8" s="128">
        <f t="shared" si="5"/>
        <v>0</v>
      </c>
      <c r="O8" s="142"/>
      <c r="P8" s="142"/>
      <c r="Q8" s="142"/>
      <c r="R8" s="142"/>
      <c r="S8" s="142"/>
      <c r="T8" s="142"/>
      <c r="U8" s="142"/>
      <c r="V8" s="142"/>
      <c r="W8" s="142"/>
      <c r="X8" s="142"/>
      <c r="Y8" s="142"/>
      <c r="Z8" s="128">
        <f t="shared" si="6"/>
        <v>0</v>
      </c>
      <c r="AA8" s="127"/>
      <c r="AB8" s="127"/>
      <c r="AC8" s="127"/>
      <c r="AD8" s="127"/>
      <c r="AE8" s="127"/>
      <c r="AF8" s="127"/>
      <c r="AG8" s="127"/>
      <c r="AH8" s="127"/>
      <c r="AI8" s="127"/>
      <c r="AJ8" s="127"/>
      <c r="AK8" s="143">
        <f aca="true" t="shared" si="8" ref="AK8:AK68">SUM(AA8:AJ8)</f>
        <v>0</v>
      </c>
      <c r="AL8" s="139" t="str">
        <f t="shared" si="7"/>
        <v>ok</v>
      </c>
      <c r="AM8" s="139" t="str">
        <f t="shared" si="3"/>
        <v>ok</v>
      </c>
      <c r="AN8" s="139" t="str">
        <f t="shared" si="4"/>
        <v>ok</v>
      </c>
    </row>
    <row r="9" spans="1:40" s="141" customFormat="1" ht="19.5">
      <c r="A9" s="138">
        <v>8</v>
      </c>
      <c r="B9" s="154" t="s">
        <v>180</v>
      </c>
      <c r="C9" s="142"/>
      <c r="D9" s="142"/>
      <c r="E9" s="142"/>
      <c r="F9" s="142"/>
      <c r="G9" s="142"/>
      <c r="H9" s="142"/>
      <c r="I9" s="142"/>
      <c r="J9" s="142"/>
      <c r="K9" s="142"/>
      <c r="L9" s="142"/>
      <c r="M9" s="142"/>
      <c r="N9" s="128">
        <f t="shared" si="5"/>
        <v>0</v>
      </c>
      <c r="O9" s="142"/>
      <c r="P9" s="142"/>
      <c r="Q9" s="142"/>
      <c r="R9" s="142"/>
      <c r="S9" s="142"/>
      <c r="T9" s="142"/>
      <c r="U9" s="142"/>
      <c r="V9" s="142"/>
      <c r="W9" s="142"/>
      <c r="X9" s="142"/>
      <c r="Y9" s="142"/>
      <c r="Z9" s="142">
        <f t="shared" si="6"/>
        <v>0</v>
      </c>
      <c r="AA9" s="127"/>
      <c r="AB9" s="127"/>
      <c r="AC9" s="127"/>
      <c r="AD9" s="127"/>
      <c r="AE9" s="127"/>
      <c r="AF9" s="127"/>
      <c r="AG9" s="127"/>
      <c r="AH9" s="127"/>
      <c r="AI9" s="127"/>
      <c r="AJ9" s="127"/>
      <c r="AK9" s="127">
        <f t="shared" si="8"/>
        <v>0</v>
      </c>
      <c r="AL9" s="139" t="str">
        <f t="shared" si="7"/>
        <v>ok</v>
      </c>
      <c r="AM9" s="139" t="str">
        <f t="shared" si="3"/>
        <v>ok</v>
      </c>
      <c r="AN9" s="139" t="str">
        <f t="shared" si="4"/>
        <v>ok</v>
      </c>
    </row>
    <row r="10" spans="1:40" s="141" customFormat="1" ht="19.5">
      <c r="A10" s="138">
        <v>9</v>
      </c>
      <c r="B10" s="154" t="s">
        <v>181</v>
      </c>
      <c r="C10" s="128"/>
      <c r="D10" s="128"/>
      <c r="E10" s="128"/>
      <c r="F10" s="128"/>
      <c r="G10" s="128"/>
      <c r="H10" s="128"/>
      <c r="I10" s="128"/>
      <c r="J10" s="128"/>
      <c r="K10" s="128"/>
      <c r="L10" s="128"/>
      <c r="M10" s="128"/>
      <c r="N10" s="128">
        <f t="shared" si="5"/>
        <v>0</v>
      </c>
      <c r="O10" s="128"/>
      <c r="P10" s="128"/>
      <c r="Q10" s="128"/>
      <c r="R10" s="128"/>
      <c r="S10" s="128"/>
      <c r="T10" s="128"/>
      <c r="U10" s="128"/>
      <c r="V10" s="128"/>
      <c r="W10" s="128"/>
      <c r="X10" s="128"/>
      <c r="Y10" s="128"/>
      <c r="Z10" s="128">
        <f t="shared" si="6"/>
        <v>0</v>
      </c>
      <c r="AA10" s="127"/>
      <c r="AB10" s="127"/>
      <c r="AC10" s="127"/>
      <c r="AD10" s="127"/>
      <c r="AE10" s="127"/>
      <c r="AF10" s="127"/>
      <c r="AG10" s="127"/>
      <c r="AH10" s="127"/>
      <c r="AI10" s="127"/>
      <c r="AJ10" s="127"/>
      <c r="AK10" s="127">
        <f t="shared" si="8"/>
        <v>0</v>
      </c>
      <c r="AL10" s="139" t="str">
        <f t="shared" si="7"/>
        <v>ok</v>
      </c>
      <c r="AM10" s="139" t="str">
        <f t="shared" si="3"/>
        <v>ok</v>
      </c>
      <c r="AN10" s="139" t="str">
        <f t="shared" si="4"/>
        <v>ok</v>
      </c>
    </row>
    <row r="11" spans="1:40" s="141" customFormat="1" ht="19.5">
      <c r="A11" s="138">
        <v>10</v>
      </c>
      <c r="B11" s="154" t="s">
        <v>182</v>
      </c>
      <c r="C11" s="128"/>
      <c r="D11" s="128"/>
      <c r="E11" s="128"/>
      <c r="F11" s="128"/>
      <c r="G11" s="128"/>
      <c r="H11" s="128"/>
      <c r="I11" s="128"/>
      <c r="J11" s="128"/>
      <c r="K11" s="128"/>
      <c r="L11" s="128"/>
      <c r="M11" s="128"/>
      <c r="N11" s="128">
        <f t="shared" si="5"/>
        <v>0</v>
      </c>
      <c r="O11" s="128"/>
      <c r="P11" s="128"/>
      <c r="Q11" s="128"/>
      <c r="R11" s="128"/>
      <c r="S11" s="128"/>
      <c r="T11" s="128"/>
      <c r="U11" s="128"/>
      <c r="V11" s="128"/>
      <c r="W11" s="128"/>
      <c r="X11" s="128"/>
      <c r="Y11" s="128"/>
      <c r="Z11" s="128">
        <f t="shared" si="6"/>
        <v>0</v>
      </c>
      <c r="AA11" s="127"/>
      <c r="AB11" s="127"/>
      <c r="AC11" s="127"/>
      <c r="AD11" s="127"/>
      <c r="AE11" s="127"/>
      <c r="AF11" s="127"/>
      <c r="AG11" s="127"/>
      <c r="AH11" s="127"/>
      <c r="AI11" s="127"/>
      <c r="AJ11" s="127"/>
      <c r="AK11" s="127">
        <f t="shared" si="8"/>
        <v>0</v>
      </c>
      <c r="AL11" s="139" t="str">
        <f t="shared" si="7"/>
        <v>ok</v>
      </c>
      <c r="AM11" s="139" t="str">
        <f t="shared" si="3"/>
        <v>ok</v>
      </c>
      <c r="AN11" s="139" t="str">
        <f t="shared" si="4"/>
        <v>ok</v>
      </c>
    </row>
    <row r="12" spans="1:40" s="141" customFormat="1" ht="19.5">
      <c r="A12" s="138">
        <v>11</v>
      </c>
      <c r="B12" s="154" t="s">
        <v>183</v>
      </c>
      <c r="C12" s="144"/>
      <c r="D12" s="145"/>
      <c r="E12" s="145"/>
      <c r="F12" s="145"/>
      <c r="G12" s="144"/>
      <c r="H12" s="145"/>
      <c r="I12" s="145"/>
      <c r="J12" s="145"/>
      <c r="K12" s="144"/>
      <c r="L12" s="144"/>
      <c r="M12" s="144"/>
      <c r="N12" s="128">
        <f t="shared" si="5"/>
        <v>0</v>
      </c>
      <c r="O12" s="144"/>
      <c r="P12" s="145"/>
      <c r="Q12" s="145"/>
      <c r="R12" s="145"/>
      <c r="S12" s="144"/>
      <c r="T12" s="145"/>
      <c r="U12" s="145"/>
      <c r="V12" s="145"/>
      <c r="W12" s="144"/>
      <c r="X12" s="144"/>
      <c r="Y12" s="144"/>
      <c r="Z12" s="144">
        <f t="shared" si="6"/>
        <v>0</v>
      </c>
      <c r="AA12" s="127"/>
      <c r="AB12" s="127"/>
      <c r="AC12" s="127"/>
      <c r="AD12" s="127"/>
      <c r="AE12" s="127"/>
      <c r="AF12" s="127"/>
      <c r="AG12" s="127"/>
      <c r="AH12" s="127"/>
      <c r="AI12" s="127"/>
      <c r="AJ12" s="127"/>
      <c r="AK12" s="127">
        <f>SUM(AA12:AJ12)</f>
        <v>0</v>
      </c>
      <c r="AL12" s="139" t="str">
        <f t="shared" si="7"/>
        <v>ok</v>
      </c>
      <c r="AM12" s="139" t="str">
        <f t="shared" si="3"/>
        <v>ok</v>
      </c>
      <c r="AN12" s="139" t="str">
        <f t="shared" si="4"/>
        <v>ok</v>
      </c>
    </row>
    <row r="13" spans="1:40" s="141" customFormat="1" ht="19.5">
      <c r="A13" s="138">
        <v>12</v>
      </c>
      <c r="B13" s="154" t="s">
        <v>184</v>
      </c>
      <c r="C13" s="128"/>
      <c r="D13" s="128"/>
      <c r="E13" s="128"/>
      <c r="F13" s="128"/>
      <c r="G13" s="128"/>
      <c r="H13" s="128"/>
      <c r="I13" s="128"/>
      <c r="J13" s="128"/>
      <c r="K13" s="128"/>
      <c r="L13" s="128"/>
      <c r="M13" s="128"/>
      <c r="N13" s="128">
        <f t="shared" si="5"/>
        <v>0</v>
      </c>
      <c r="O13" s="128"/>
      <c r="P13" s="128"/>
      <c r="Q13" s="128"/>
      <c r="R13" s="128"/>
      <c r="S13" s="128"/>
      <c r="T13" s="128"/>
      <c r="U13" s="128"/>
      <c r="V13" s="128"/>
      <c r="W13" s="128"/>
      <c r="X13" s="128"/>
      <c r="Y13" s="128"/>
      <c r="Z13" s="128">
        <f t="shared" si="6"/>
        <v>0</v>
      </c>
      <c r="AA13" s="127"/>
      <c r="AB13" s="127"/>
      <c r="AC13" s="127"/>
      <c r="AD13" s="127"/>
      <c r="AE13" s="127"/>
      <c r="AF13" s="127"/>
      <c r="AG13" s="127"/>
      <c r="AH13" s="127"/>
      <c r="AI13" s="127"/>
      <c r="AJ13" s="127"/>
      <c r="AK13" s="143">
        <f t="shared" si="8"/>
        <v>0</v>
      </c>
      <c r="AL13" s="139" t="str">
        <f t="shared" si="7"/>
        <v>ok</v>
      </c>
      <c r="AM13" s="139" t="str">
        <f t="shared" si="3"/>
        <v>ok</v>
      </c>
      <c r="AN13" s="139" t="str">
        <f t="shared" si="4"/>
        <v>ok</v>
      </c>
    </row>
    <row r="14" spans="1:40" s="141" customFormat="1" ht="19.5">
      <c r="A14" s="138">
        <v>28</v>
      </c>
      <c r="B14" s="154" t="s">
        <v>185</v>
      </c>
      <c r="C14" s="128"/>
      <c r="D14" s="128"/>
      <c r="E14" s="128"/>
      <c r="F14" s="128"/>
      <c r="G14" s="128"/>
      <c r="H14" s="128"/>
      <c r="I14" s="128"/>
      <c r="J14" s="128"/>
      <c r="K14" s="128"/>
      <c r="L14" s="128"/>
      <c r="M14" s="128"/>
      <c r="N14" s="128">
        <f t="shared" si="5"/>
        <v>0</v>
      </c>
      <c r="O14" s="128"/>
      <c r="P14" s="128"/>
      <c r="Q14" s="128"/>
      <c r="R14" s="128"/>
      <c r="S14" s="128"/>
      <c r="T14" s="128"/>
      <c r="U14" s="128"/>
      <c r="V14" s="128"/>
      <c r="W14" s="128"/>
      <c r="X14" s="128"/>
      <c r="Y14" s="128"/>
      <c r="Z14" s="128">
        <f t="shared" si="6"/>
        <v>0</v>
      </c>
      <c r="AA14" s="127"/>
      <c r="AB14" s="127"/>
      <c r="AC14" s="127"/>
      <c r="AD14" s="127"/>
      <c r="AE14" s="127"/>
      <c r="AF14" s="127"/>
      <c r="AG14" s="127"/>
      <c r="AH14" s="127"/>
      <c r="AI14" s="127"/>
      <c r="AJ14" s="127"/>
      <c r="AK14" s="127">
        <f t="shared" si="8"/>
        <v>0</v>
      </c>
      <c r="AL14" s="139" t="str">
        <f t="shared" si="7"/>
        <v>ok</v>
      </c>
      <c r="AM14" s="139" t="str">
        <f t="shared" si="3"/>
        <v>ok</v>
      </c>
      <c r="AN14" s="139" t="str">
        <f t="shared" si="4"/>
        <v>ok</v>
      </c>
    </row>
    <row r="15" spans="1:40" s="141" customFormat="1" ht="19.5">
      <c r="A15" s="138">
        <v>29</v>
      </c>
      <c r="B15" s="154" t="s">
        <v>186</v>
      </c>
      <c r="C15" s="146"/>
      <c r="D15" s="146"/>
      <c r="E15" s="146"/>
      <c r="F15" s="146"/>
      <c r="G15" s="146"/>
      <c r="H15" s="146"/>
      <c r="I15" s="146"/>
      <c r="J15" s="146"/>
      <c r="K15" s="146"/>
      <c r="L15" s="146"/>
      <c r="M15" s="146"/>
      <c r="N15" s="128">
        <f t="shared" si="5"/>
        <v>0</v>
      </c>
      <c r="O15" s="146"/>
      <c r="P15" s="146"/>
      <c r="Q15" s="146"/>
      <c r="R15" s="146"/>
      <c r="S15" s="146"/>
      <c r="T15" s="146"/>
      <c r="U15" s="146"/>
      <c r="V15" s="146"/>
      <c r="W15" s="146"/>
      <c r="X15" s="146"/>
      <c r="Y15" s="146"/>
      <c r="Z15" s="128">
        <f t="shared" si="6"/>
        <v>0</v>
      </c>
      <c r="AA15" s="147"/>
      <c r="AB15" s="147"/>
      <c r="AC15" s="147"/>
      <c r="AD15" s="147"/>
      <c r="AE15" s="147"/>
      <c r="AF15" s="147"/>
      <c r="AG15" s="147"/>
      <c r="AH15" s="147"/>
      <c r="AI15" s="147"/>
      <c r="AJ15" s="147"/>
      <c r="AK15" s="143">
        <f t="shared" si="8"/>
        <v>0</v>
      </c>
      <c r="AL15" s="139" t="str">
        <f t="shared" si="7"/>
        <v>ok</v>
      </c>
      <c r="AM15" s="139" t="str">
        <f t="shared" si="3"/>
        <v>ok</v>
      </c>
      <c r="AN15" s="139" t="str">
        <f t="shared" si="4"/>
        <v>ok</v>
      </c>
    </row>
    <row r="16" spans="1:40" s="141" customFormat="1" ht="19.5">
      <c r="A16" s="138">
        <v>30</v>
      </c>
      <c r="B16" s="154" t="s">
        <v>187</v>
      </c>
      <c r="C16" s="128"/>
      <c r="D16" s="128"/>
      <c r="E16" s="128"/>
      <c r="F16" s="128"/>
      <c r="G16" s="128"/>
      <c r="H16" s="128"/>
      <c r="I16" s="128"/>
      <c r="J16" s="128"/>
      <c r="K16" s="128"/>
      <c r="L16" s="128"/>
      <c r="M16" s="128"/>
      <c r="N16" s="128">
        <f t="shared" si="5"/>
        <v>0</v>
      </c>
      <c r="O16" s="128"/>
      <c r="P16" s="128"/>
      <c r="Q16" s="128"/>
      <c r="R16" s="128"/>
      <c r="S16" s="128"/>
      <c r="T16" s="128"/>
      <c r="U16" s="128"/>
      <c r="V16" s="128"/>
      <c r="W16" s="128"/>
      <c r="X16" s="128"/>
      <c r="Y16" s="128"/>
      <c r="Z16" s="128">
        <f t="shared" si="6"/>
        <v>0</v>
      </c>
      <c r="AA16" s="127"/>
      <c r="AB16" s="127"/>
      <c r="AC16" s="127"/>
      <c r="AD16" s="127"/>
      <c r="AE16" s="127"/>
      <c r="AF16" s="127"/>
      <c r="AG16" s="127"/>
      <c r="AH16" s="127"/>
      <c r="AI16" s="127"/>
      <c r="AJ16" s="127"/>
      <c r="AK16" s="127">
        <f t="shared" si="8"/>
        <v>0</v>
      </c>
      <c r="AL16" s="139" t="str">
        <f t="shared" si="7"/>
        <v>ok</v>
      </c>
      <c r="AM16" s="139" t="str">
        <f t="shared" si="3"/>
        <v>ok</v>
      </c>
      <c r="AN16" s="139" t="str">
        <f t="shared" si="4"/>
        <v>ok</v>
      </c>
    </row>
    <row r="17" spans="1:40" s="141" customFormat="1" ht="19.5">
      <c r="A17" s="138">
        <v>31</v>
      </c>
      <c r="B17" s="154" t="s">
        <v>188</v>
      </c>
      <c r="C17" s="142"/>
      <c r="D17" s="142"/>
      <c r="E17" s="142"/>
      <c r="F17" s="142"/>
      <c r="G17" s="142"/>
      <c r="H17" s="142"/>
      <c r="I17" s="142"/>
      <c r="J17" s="142"/>
      <c r="K17" s="142"/>
      <c r="L17" s="142"/>
      <c r="M17" s="142"/>
      <c r="N17" s="128">
        <f t="shared" si="5"/>
        <v>0</v>
      </c>
      <c r="O17" s="142"/>
      <c r="P17" s="142"/>
      <c r="Q17" s="142"/>
      <c r="R17" s="142"/>
      <c r="S17" s="142"/>
      <c r="T17" s="142"/>
      <c r="U17" s="142"/>
      <c r="V17" s="142"/>
      <c r="W17" s="142"/>
      <c r="X17" s="142"/>
      <c r="Y17" s="142"/>
      <c r="Z17" s="148">
        <f t="shared" si="6"/>
        <v>0</v>
      </c>
      <c r="AA17" s="127"/>
      <c r="AB17" s="127"/>
      <c r="AC17" s="127"/>
      <c r="AD17" s="127"/>
      <c r="AE17" s="127"/>
      <c r="AF17" s="127"/>
      <c r="AG17" s="127"/>
      <c r="AH17" s="127"/>
      <c r="AI17" s="127"/>
      <c r="AJ17" s="127"/>
      <c r="AK17" s="127">
        <f t="shared" si="8"/>
        <v>0</v>
      </c>
      <c r="AL17" s="139" t="str">
        <f t="shared" si="7"/>
        <v>ok</v>
      </c>
      <c r="AM17" s="139" t="str">
        <f t="shared" si="3"/>
        <v>ok</v>
      </c>
      <c r="AN17" s="139" t="str">
        <f t="shared" si="4"/>
        <v>ok</v>
      </c>
    </row>
    <row r="18" spans="1:40" s="141" customFormat="1" ht="19.5">
      <c r="A18" s="138">
        <v>32</v>
      </c>
      <c r="B18" s="154" t="s">
        <v>189</v>
      </c>
      <c r="C18" s="128"/>
      <c r="D18" s="128"/>
      <c r="E18" s="128"/>
      <c r="F18" s="128"/>
      <c r="G18" s="128"/>
      <c r="H18" s="128"/>
      <c r="I18" s="128"/>
      <c r="J18" s="128"/>
      <c r="K18" s="128"/>
      <c r="L18" s="128"/>
      <c r="M18" s="128"/>
      <c r="N18" s="128">
        <f t="shared" si="5"/>
        <v>0</v>
      </c>
      <c r="O18" s="128"/>
      <c r="P18" s="128"/>
      <c r="Q18" s="128"/>
      <c r="R18" s="128"/>
      <c r="S18" s="128"/>
      <c r="T18" s="128"/>
      <c r="U18" s="128"/>
      <c r="V18" s="128"/>
      <c r="W18" s="128"/>
      <c r="X18" s="128"/>
      <c r="Y18" s="128"/>
      <c r="Z18" s="128">
        <f t="shared" si="6"/>
        <v>0</v>
      </c>
      <c r="AA18" s="127"/>
      <c r="AB18" s="127"/>
      <c r="AC18" s="127"/>
      <c r="AD18" s="127"/>
      <c r="AE18" s="127"/>
      <c r="AF18" s="127"/>
      <c r="AG18" s="127"/>
      <c r="AH18" s="127"/>
      <c r="AI18" s="127"/>
      <c r="AJ18" s="127"/>
      <c r="AK18" s="127">
        <f t="shared" si="8"/>
        <v>0</v>
      </c>
      <c r="AL18" s="139" t="str">
        <f t="shared" si="7"/>
        <v>ok</v>
      </c>
      <c r="AM18" s="139" t="str">
        <f t="shared" si="3"/>
        <v>ok</v>
      </c>
      <c r="AN18" s="139" t="str">
        <f t="shared" si="4"/>
        <v>ok</v>
      </c>
    </row>
    <row r="19" spans="1:40" s="141" customFormat="1" ht="19.5">
      <c r="A19" s="138">
        <v>33</v>
      </c>
      <c r="B19" s="154" t="s">
        <v>190</v>
      </c>
      <c r="C19" s="142"/>
      <c r="D19" s="142"/>
      <c r="E19" s="142"/>
      <c r="F19" s="142"/>
      <c r="G19" s="142"/>
      <c r="H19" s="142"/>
      <c r="I19" s="142"/>
      <c r="J19" s="142"/>
      <c r="K19" s="142"/>
      <c r="L19" s="142"/>
      <c r="M19" s="142"/>
      <c r="N19" s="128">
        <f t="shared" si="5"/>
        <v>0</v>
      </c>
      <c r="O19" s="142"/>
      <c r="P19" s="142"/>
      <c r="Q19" s="142"/>
      <c r="R19" s="142"/>
      <c r="S19" s="142"/>
      <c r="T19" s="142"/>
      <c r="U19" s="142"/>
      <c r="V19" s="142"/>
      <c r="W19" s="142"/>
      <c r="X19" s="142"/>
      <c r="Y19" s="142"/>
      <c r="Z19" s="142">
        <f t="shared" si="6"/>
        <v>0</v>
      </c>
      <c r="AA19" s="149"/>
      <c r="AB19" s="149"/>
      <c r="AC19" s="149"/>
      <c r="AD19" s="149"/>
      <c r="AE19" s="149"/>
      <c r="AF19" s="149"/>
      <c r="AG19" s="149"/>
      <c r="AH19" s="150"/>
      <c r="AI19" s="149"/>
      <c r="AJ19" s="149"/>
      <c r="AK19" s="149">
        <f t="shared" si="8"/>
        <v>0</v>
      </c>
      <c r="AL19" s="139" t="str">
        <f t="shared" si="7"/>
        <v>ok</v>
      </c>
      <c r="AM19" s="139" t="str">
        <f t="shared" si="3"/>
        <v>ok</v>
      </c>
      <c r="AN19" s="139" t="str">
        <f t="shared" si="4"/>
        <v>ok</v>
      </c>
    </row>
    <row r="20" spans="1:40" s="141" customFormat="1" ht="19.5">
      <c r="A20" s="138">
        <v>34</v>
      </c>
      <c r="B20" s="154" t="s">
        <v>191</v>
      </c>
      <c r="C20" s="142"/>
      <c r="D20" s="142"/>
      <c r="E20" s="142"/>
      <c r="F20" s="142"/>
      <c r="G20" s="142"/>
      <c r="H20" s="142"/>
      <c r="I20" s="142"/>
      <c r="J20" s="142"/>
      <c r="K20" s="142"/>
      <c r="L20" s="142"/>
      <c r="M20" s="142"/>
      <c r="N20" s="128">
        <f t="shared" si="5"/>
        <v>0</v>
      </c>
      <c r="O20" s="142"/>
      <c r="P20" s="142"/>
      <c r="Q20" s="142"/>
      <c r="R20" s="142"/>
      <c r="S20" s="142"/>
      <c r="T20" s="142"/>
      <c r="U20" s="142"/>
      <c r="V20" s="142"/>
      <c r="W20" s="142"/>
      <c r="X20" s="142"/>
      <c r="Y20" s="142"/>
      <c r="Z20" s="142">
        <f t="shared" si="6"/>
        <v>0</v>
      </c>
      <c r="AA20" s="127"/>
      <c r="AB20" s="127"/>
      <c r="AC20" s="127"/>
      <c r="AD20" s="127"/>
      <c r="AE20" s="127"/>
      <c r="AF20" s="127"/>
      <c r="AG20" s="127"/>
      <c r="AH20" s="127"/>
      <c r="AI20" s="127"/>
      <c r="AJ20" s="127"/>
      <c r="AK20" s="127">
        <f t="shared" si="8"/>
        <v>0</v>
      </c>
      <c r="AL20" s="139" t="str">
        <f t="shared" si="7"/>
        <v>ok</v>
      </c>
      <c r="AM20" s="139" t="str">
        <f t="shared" si="3"/>
        <v>ok</v>
      </c>
      <c r="AN20" s="139" t="str">
        <f t="shared" si="4"/>
        <v>ok</v>
      </c>
    </row>
    <row r="21" spans="1:40" s="141" customFormat="1" ht="19.5">
      <c r="A21" s="138">
        <v>49</v>
      </c>
      <c r="B21" s="154" t="s">
        <v>192</v>
      </c>
      <c r="C21" s="127"/>
      <c r="D21" s="127"/>
      <c r="E21" s="127"/>
      <c r="F21" s="127"/>
      <c r="G21" s="127"/>
      <c r="H21" s="127"/>
      <c r="I21" s="127"/>
      <c r="J21" s="127"/>
      <c r="K21" s="127"/>
      <c r="L21" s="127"/>
      <c r="M21" s="127"/>
      <c r="N21" s="128">
        <f t="shared" si="5"/>
        <v>0</v>
      </c>
      <c r="O21" s="127"/>
      <c r="P21" s="127"/>
      <c r="Q21" s="127"/>
      <c r="R21" s="127"/>
      <c r="S21" s="127"/>
      <c r="T21" s="127"/>
      <c r="U21" s="127"/>
      <c r="V21" s="127"/>
      <c r="W21" s="127"/>
      <c r="X21" s="127"/>
      <c r="Y21" s="127"/>
      <c r="Z21" s="128">
        <f t="shared" si="6"/>
        <v>0</v>
      </c>
      <c r="AA21" s="127"/>
      <c r="AB21" s="127"/>
      <c r="AC21" s="127"/>
      <c r="AD21" s="127"/>
      <c r="AE21" s="127"/>
      <c r="AF21" s="127"/>
      <c r="AG21" s="127"/>
      <c r="AH21" s="127"/>
      <c r="AI21" s="127"/>
      <c r="AJ21" s="127"/>
      <c r="AK21" s="143">
        <f t="shared" si="8"/>
        <v>0</v>
      </c>
      <c r="AL21" s="139" t="str">
        <f t="shared" si="7"/>
        <v>ok</v>
      </c>
      <c r="AM21" s="139" t="str">
        <f t="shared" si="3"/>
        <v>ok</v>
      </c>
      <c r="AN21" s="139" t="str">
        <f t="shared" si="4"/>
        <v>ok</v>
      </c>
    </row>
    <row r="22" spans="1:40" s="141" customFormat="1" ht="19.5">
      <c r="A22" s="138">
        <v>50</v>
      </c>
      <c r="B22" s="154" t="s">
        <v>193</v>
      </c>
      <c r="C22" s="127"/>
      <c r="D22" s="127"/>
      <c r="E22" s="127"/>
      <c r="F22" s="127"/>
      <c r="G22" s="127"/>
      <c r="H22" s="127"/>
      <c r="I22" s="127"/>
      <c r="J22" s="127"/>
      <c r="K22" s="127"/>
      <c r="L22" s="127"/>
      <c r="M22" s="127"/>
      <c r="N22" s="128">
        <f t="shared" si="5"/>
        <v>0</v>
      </c>
      <c r="O22" s="127"/>
      <c r="P22" s="127"/>
      <c r="Q22" s="127"/>
      <c r="R22" s="127"/>
      <c r="S22" s="127"/>
      <c r="T22" s="127"/>
      <c r="U22" s="127"/>
      <c r="V22" s="127"/>
      <c r="W22" s="127"/>
      <c r="X22" s="127"/>
      <c r="Y22" s="127"/>
      <c r="Z22" s="128">
        <f t="shared" si="6"/>
        <v>0</v>
      </c>
      <c r="AA22" s="127"/>
      <c r="AB22" s="127"/>
      <c r="AC22" s="127"/>
      <c r="AD22" s="127"/>
      <c r="AE22" s="127"/>
      <c r="AF22" s="127"/>
      <c r="AG22" s="127"/>
      <c r="AH22" s="127"/>
      <c r="AI22" s="127"/>
      <c r="AJ22" s="127"/>
      <c r="AK22" s="127">
        <f t="shared" si="8"/>
        <v>0</v>
      </c>
      <c r="AL22" s="139" t="str">
        <f t="shared" si="7"/>
        <v>ok</v>
      </c>
      <c r="AM22" s="139" t="str">
        <f t="shared" si="3"/>
        <v>ok</v>
      </c>
      <c r="AN22" s="139" t="str">
        <f t="shared" si="4"/>
        <v>ok</v>
      </c>
    </row>
    <row r="23" spans="1:40" s="141" customFormat="1" ht="19.5">
      <c r="A23" s="138">
        <v>51</v>
      </c>
      <c r="B23" s="154" t="s">
        <v>194</v>
      </c>
      <c r="C23" s="127"/>
      <c r="D23" s="127"/>
      <c r="E23" s="127"/>
      <c r="F23" s="127"/>
      <c r="G23" s="127"/>
      <c r="H23" s="127"/>
      <c r="I23" s="127"/>
      <c r="J23" s="127"/>
      <c r="K23" s="127"/>
      <c r="L23" s="127"/>
      <c r="M23" s="127"/>
      <c r="N23" s="128">
        <f t="shared" si="5"/>
        <v>0</v>
      </c>
      <c r="O23" s="127"/>
      <c r="P23" s="127"/>
      <c r="Q23" s="127"/>
      <c r="R23" s="127"/>
      <c r="S23" s="127"/>
      <c r="T23" s="127"/>
      <c r="U23" s="127"/>
      <c r="V23" s="127"/>
      <c r="W23" s="127"/>
      <c r="X23" s="127"/>
      <c r="Y23" s="127"/>
      <c r="Z23" s="128">
        <f t="shared" si="6"/>
        <v>0</v>
      </c>
      <c r="AA23" s="127"/>
      <c r="AB23" s="127"/>
      <c r="AC23" s="127"/>
      <c r="AD23" s="127"/>
      <c r="AE23" s="127"/>
      <c r="AF23" s="127"/>
      <c r="AG23" s="127"/>
      <c r="AH23" s="127"/>
      <c r="AI23" s="127"/>
      <c r="AJ23" s="127"/>
      <c r="AK23" s="127">
        <f t="shared" si="8"/>
        <v>0</v>
      </c>
      <c r="AL23" s="139" t="str">
        <f t="shared" si="7"/>
        <v>ok</v>
      </c>
      <c r="AM23" s="139" t="str">
        <f t="shared" si="3"/>
        <v>ok</v>
      </c>
      <c r="AN23" s="139" t="str">
        <f t="shared" si="4"/>
        <v>ok</v>
      </c>
    </row>
    <row r="24" spans="1:40" s="141" customFormat="1" ht="19.5">
      <c r="A24" s="138">
        <v>52</v>
      </c>
      <c r="B24" s="154" t="s">
        <v>195</v>
      </c>
      <c r="C24" s="127"/>
      <c r="D24" s="127"/>
      <c r="E24" s="127"/>
      <c r="F24" s="127"/>
      <c r="G24" s="127"/>
      <c r="H24" s="127"/>
      <c r="I24" s="127"/>
      <c r="J24" s="127"/>
      <c r="K24" s="127"/>
      <c r="L24" s="127"/>
      <c r="M24" s="127"/>
      <c r="N24" s="128">
        <f t="shared" si="5"/>
        <v>0</v>
      </c>
      <c r="O24" s="127"/>
      <c r="P24" s="127"/>
      <c r="Q24" s="127"/>
      <c r="R24" s="127"/>
      <c r="S24" s="127"/>
      <c r="T24" s="127"/>
      <c r="U24" s="127"/>
      <c r="V24" s="127"/>
      <c r="W24" s="127"/>
      <c r="X24" s="127"/>
      <c r="Y24" s="127"/>
      <c r="Z24" s="128">
        <f t="shared" si="6"/>
        <v>0</v>
      </c>
      <c r="AA24" s="127"/>
      <c r="AB24" s="127"/>
      <c r="AC24" s="127"/>
      <c r="AD24" s="127"/>
      <c r="AE24" s="127"/>
      <c r="AF24" s="127"/>
      <c r="AG24" s="127"/>
      <c r="AH24" s="127"/>
      <c r="AI24" s="127"/>
      <c r="AJ24" s="127"/>
      <c r="AK24" s="143">
        <f t="shared" si="8"/>
        <v>0</v>
      </c>
      <c r="AL24" s="139" t="str">
        <f t="shared" si="7"/>
        <v>ok</v>
      </c>
      <c r="AM24" s="139" t="str">
        <f t="shared" si="3"/>
        <v>ok</v>
      </c>
      <c r="AN24" s="139" t="str">
        <f t="shared" si="4"/>
        <v>ok</v>
      </c>
    </row>
    <row r="25" spans="1:40" s="141" customFormat="1" ht="19.5">
      <c r="A25" s="138">
        <v>53</v>
      </c>
      <c r="B25" s="154" t="s">
        <v>196</v>
      </c>
      <c r="C25" s="127"/>
      <c r="D25" s="127"/>
      <c r="E25" s="127"/>
      <c r="F25" s="127"/>
      <c r="G25" s="127"/>
      <c r="H25" s="127"/>
      <c r="I25" s="127"/>
      <c r="J25" s="127"/>
      <c r="K25" s="127"/>
      <c r="L25" s="127"/>
      <c r="M25" s="127"/>
      <c r="N25" s="128">
        <f t="shared" si="5"/>
        <v>0</v>
      </c>
      <c r="O25" s="127"/>
      <c r="P25" s="127"/>
      <c r="Q25" s="127"/>
      <c r="R25" s="127"/>
      <c r="S25" s="127"/>
      <c r="T25" s="127"/>
      <c r="U25" s="127"/>
      <c r="V25" s="127"/>
      <c r="W25" s="127"/>
      <c r="X25" s="127"/>
      <c r="Y25" s="127"/>
      <c r="Z25" s="128">
        <f t="shared" si="6"/>
        <v>0</v>
      </c>
      <c r="AA25" s="127"/>
      <c r="AB25" s="127"/>
      <c r="AC25" s="127"/>
      <c r="AD25" s="127"/>
      <c r="AE25" s="127"/>
      <c r="AF25" s="127"/>
      <c r="AG25" s="127"/>
      <c r="AH25" s="127"/>
      <c r="AI25" s="127"/>
      <c r="AJ25" s="127"/>
      <c r="AK25" s="127">
        <f t="shared" si="8"/>
        <v>0</v>
      </c>
      <c r="AL25" s="139" t="str">
        <f t="shared" si="7"/>
        <v>ok</v>
      </c>
      <c r="AM25" s="139" t="str">
        <f t="shared" si="3"/>
        <v>ok</v>
      </c>
      <c r="AN25" s="139" t="str">
        <f t="shared" si="4"/>
        <v>ok</v>
      </c>
    </row>
    <row r="26" spans="1:40" s="141" customFormat="1" ht="19.5">
      <c r="A26" s="138">
        <v>54</v>
      </c>
      <c r="B26" s="154" t="s">
        <v>197</v>
      </c>
      <c r="C26" s="151"/>
      <c r="D26" s="151"/>
      <c r="E26" s="151"/>
      <c r="F26" s="151"/>
      <c r="G26" s="151"/>
      <c r="H26" s="151"/>
      <c r="I26" s="151"/>
      <c r="J26" s="151"/>
      <c r="K26" s="151"/>
      <c r="L26" s="151"/>
      <c r="M26" s="151"/>
      <c r="N26" s="128">
        <f t="shared" si="5"/>
        <v>0</v>
      </c>
      <c r="O26" s="151"/>
      <c r="P26" s="151"/>
      <c r="Q26" s="151"/>
      <c r="R26" s="151"/>
      <c r="S26" s="151"/>
      <c r="T26" s="151"/>
      <c r="U26" s="151"/>
      <c r="V26" s="151"/>
      <c r="W26" s="151"/>
      <c r="X26" s="151"/>
      <c r="Y26" s="151"/>
      <c r="Z26" s="152">
        <f>SUM(O26:Y26)</f>
        <v>0</v>
      </c>
      <c r="AA26" s="151"/>
      <c r="AB26" s="151"/>
      <c r="AC26" s="151"/>
      <c r="AD26" s="151"/>
      <c r="AE26" s="151"/>
      <c r="AF26" s="151"/>
      <c r="AG26" s="151"/>
      <c r="AH26" s="151"/>
      <c r="AI26" s="151"/>
      <c r="AJ26" s="151"/>
      <c r="AK26" s="151">
        <f t="shared" si="8"/>
        <v>0</v>
      </c>
      <c r="AL26" s="139" t="str">
        <f t="shared" si="7"/>
        <v>ok</v>
      </c>
      <c r="AM26" s="139" t="str">
        <f t="shared" si="3"/>
        <v>ok</v>
      </c>
      <c r="AN26" s="139" t="str">
        <f t="shared" si="4"/>
        <v>ok</v>
      </c>
    </row>
    <row r="27" spans="1:40" s="141" customFormat="1" ht="19.5">
      <c r="A27" s="138">
        <v>56</v>
      </c>
      <c r="B27" s="154" t="s">
        <v>198</v>
      </c>
      <c r="C27" s="127"/>
      <c r="D27" s="153"/>
      <c r="E27" s="142"/>
      <c r="F27" s="142"/>
      <c r="G27" s="142"/>
      <c r="H27" s="153"/>
      <c r="I27" s="142"/>
      <c r="J27" s="142"/>
      <c r="K27" s="153"/>
      <c r="L27" s="142"/>
      <c r="M27" s="153"/>
      <c r="N27" s="128">
        <f t="shared" si="5"/>
        <v>0</v>
      </c>
      <c r="O27" s="142"/>
      <c r="P27" s="153"/>
      <c r="Q27" s="142"/>
      <c r="R27" s="142"/>
      <c r="S27" s="153"/>
      <c r="T27" s="142"/>
      <c r="U27" s="142"/>
      <c r="V27" s="142"/>
      <c r="W27" s="142"/>
      <c r="X27" s="142"/>
      <c r="Y27" s="142"/>
      <c r="Z27" s="142">
        <f>SUM(O27:Y27)</f>
        <v>0</v>
      </c>
      <c r="AA27" s="127"/>
      <c r="AB27" s="127"/>
      <c r="AC27" s="127"/>
      <c r="AD27" s="127"/>
      <c r="AE27" s="127"/>
      <c r="AF27" s="127"/>
      <c r="AG27" s="127"/>
      <c r="AH27" s="127"/>
      <c r="AI27" s="127"/>
      <c r="AJ27" s="127"/>
      <c r="AK27" s="127">
        <f t="shared" si="8"/>
        <v>0</v>
      </c>
      <c r="AL27" s="139" t="str">
        <f t="shared" si="7"/>
        <v>ok</v>
      </c>
      <c r="AM27" s="139" t="str">
        <f t="shared" si="3"/>
        <v>ok</v>
      </c>
      <c r="AN27" s="139" t="str">
        <f t="shared" si="4"/>
        <v>ok</v>
      </c>
    </row>
    <row r="28" spans="1:40" s="141" customFormat="1" ht="19.5">
      <c r="A28" s="138">
        <v>57</v>
      </c>
      <c r="B28" s="154" t="s">
        <v>199</v>
      </c>
      <c r="C28" s="127"/>
      <c r="D28" s="127"/>
      <c r="E28" s="127"/>
      <c r="F28" s="127"/>
      <c r="G28" s="127"/>
      <c r="H28" s="127"/>
      <c r="I28" s="127"/>
      <c r="J28" s="127"/>
      <c r="K28" s="127"/>
      <c r="L28" s="127"/>
      <c r="M28" s="127"/>
      <c r="N28" s="128">
        <f t="shared" si="5"/>
        <v>0</v>
      </c>
      <c r="O28" s="127"/>
      <c r="P28" s="127"/>
      <c r="Q28" s="127"/>
      <c r="R28" s="127"/>
      <c r="S28" s="127"/>
      <c r="T28" s="127"/>
      <c r="U28" s="127"/>
      <c r="V28" s="127"/>
      <c r="W28" s="127"/>
      <c r="X28" s="127"/>
      <c r="Y28" s="127"/>
      <c r="Z28" s="128">
        <f t="shared" si="6"/>
        <v>0</v>
      </c>
      <c r="AA28" s="127"/>
      <c r="AB28" s="127"/>
      <c r="AC28" s="127"/>
      <c r="AD28" s="127"/>
      <c r="AE28" s="127"/>
      <c r="AF28" s="127"/>
      <c r="AG28" s="127"/>
      <c r="AH28" s="127"/>
      <c r="AI28" s="127"/>
      <c r="AJ28" s="127"/>
      <c r="AK28" s="143">
        <f t="shared" si="8"/>
        <v>0</v>
      </c>
      <c r="AL28" s="139" t="str">
        <f t="shared" si="7"/>
        <v>ok</v>
      </c>
      <c r="AM28" s="139" t="str">
        <f t="shared" si="3"/>
        <v>ok</v>
      </c>
      <c r="AN28" s="139" t="str">
        <f t="shared" si="4"/>
        <v>ok</v>
      </c>
    </row>
    <row r="29" spans="1:40" s="141" customFormat="1" ht="19.5">
      <c r="A29" s="138">
        <v>60</v>
      </c>
      <c r="B29" s="154" t="s">
        <v>200</v>
      </c>
      <c r="C29" s="127"/>
      <c r="D29" s="128"/>
      <c r="E29" s="127"/>
      <c r="F29" s="127"/>
      <c r="G29" s="127"/>
      <c r="H29" s="127"/>
      <c r="I29" s="127"/>
      <c r="J29" s="127"/>
      <c r="K29" s="127"/>
      <c r="L29" s="127"/>
      <c r="M29" s="127"/>
      <c r="N29" s="128">
        <f t="shared" si="5"/>
        <v>0</v>
      </c>
      <c r="O29" s="127"/>
      <c r="P29" s="127"/>
      <c r="Q29" s="127"/>
      <c r="R29" s="127"/>
      <c r="S29" s="127"/>
      <c r="T29" s="127"/>
      <c r="U29" s="127"/>
      <c r="V29" s="127"/>
      <c r="W29" s="127"/>
      <c r="X29" s="127"/>
      <c r="Y29" s="127"/>
      <c r="Z29" s="128">
        <f t="shared" si="6"/>
        <v>0</v>
      </c>
      <c r="AA29" s="127"/>
      <c r="AB29" s="127"/>
      <c r="AC29" s="127"/>
      <c r="AD29" s="127"/>
      <c r="AE29" s="127"/>
      <c r="AF29" s="127"/>
      <c r="AG29" s="127"/>
      <c r="AH29" s="127"/>
      <c r="AI29" s="127"/>
      <c r="AJ29" s="127"/>
      <c r="AK29" s="127">
        <f t="shared" si="8"/>
        <v>0</v>
      </c>
      <c r="AL29" s="139" t="str">
        <f t="shared" si="7"/>
        <v>ok</v>
      </c>
      <c r="AM29" s="139" t="str">
        <f t="shared" si="3"/>
        <v>ok</v>
      </c>
      <c r="AN29" s="139" t="str">
        <f t="shared" si="4"/>
        <v>ok</v>
      </c>
    </row>
    <row r="30" spans="1:40" s="141" customFormat="1" ht="19.5">
      <c r="A30" s="138">
        <v>61</v>
      </c>
      <c r="B30" s="154" t="s">
        <v>201</v>
      </c>
      <c r="C30" s="127"/>
      <c r="D30" s="127"/>
      <c r="E30" s="127"/>
      <c r="F30" s="127"/>
      <c r="G30" s="127"/>
      <c r="H30" s="127"/>
      <c r="I30" s="127"/>
      <c r="J30" s="127"/>
      <c r="K30" s="127"/>
      <c r="L30" s="127"/>
      <c r="M30" s="127"/>
      <c r="N30" s="128">
        <f t="shared" si="5"/>
        <v>0</v>
      </c>
      <c r="O30" s="127"/>
      <c r="P30" s="127"/>
      <c r="Q30" s="127"/>
      <c r="R30" s="127"/>
      <c r="S30" s="127"/>
      <c r="T30" s="127"/>
      <c r="U30" s="127"/>
      <c r="V30" s="127"/>
      <c r="W30" s="127"/>
      <c r="X30" s="127"/>
      <c r="Y30" s="127"/>
      <c r="Z30" s="128">
        <f>SUM(O30:Y30)</f>
        <v>0</v>
      </c>
      <c r="AA30" s="127"/>
      <c r="AB30" s="127"/>
      <c r="AC30" s="127"/>
      <c r="AD30" s="127"/>
      <c r="AE30" s="127"/>
      <c r="AF30" s="127"/>
      <c r="AG30" s="127"/>
      <c r="AH30" s="127"/>
      <c r="AI30" s="127"/>
      <c r="AJ30" s="127"/>
      <c r="AK30" s="127">
        <f t="shared" si="8"/>
        <v>0</v>
      </c>
      <c r="AL30" s="139" t="str">
        <f t="shared" si="7"/>
        <v>ok</v>
      </c>
      <c r="AM30" s="139" t="str">
        <f t="shared" si="3"/>
        <v>ok</v>
      </c>
      <c r="AN30" s="139" t="str">
        <f t="shared" si="4"/>
        <v>ok</v>
      </c>
    </row>
    <row r="31" spans="1:40" s="141" customFormat="1" ht="19.5">
      <c r="A31" s="138">
        <v>62</v>
      </c>
      <c r="B31" s="154" t="s">
        <v>202</v>
      </c>
      <c r="C31" s="127"/>
      <c r="D31" s="127"/>
      <c r="E31" s="127"/>
      <c r="F31" s="127"/>
      <c r="G31" s="127"/>
      <c r="H31" s="127"/>
      <c r="I31" s="127"/>
      <c r="J31" s="127"/>
      <c r="K31" s="127"/>
      <c r="L31" s="127"/>
      <c r="M31" s="127"/>
      <c r="N31" s="128">
        <f t="shared" si="5"/>
        <v>0</v>
      </c>
      <c r="O31" s="127"/>
      <c r="P31" s="127"/>
      <c r="Q31" s="127"/>
      <c r="R31" s="127"/>
      <c r="S31" s="127"/>
      <c r="T31" s="127"/>
      <c r="U31" s="127"/>
      <c r="V31" s="127"/>
      <c r="W31" s="127"/>
      <c r="X31" s="127"/>
      <c r="Y31" s="127"/>
      <c r="Z31" s="128">
        <f t="shared" si="6"/>
        <v>0</v>
      </c>
      <c r="AA31" s="127"/>
      <c r="AB31" s="127"/>
      <c r="AC31" s="127"/>
      <c r="AD31" s="127"/>
      <c r="AE31" s="127"/>
      <c r="AF31" s="127"/>
      <c r="AG31" s="127"/>
      <c r="AH31" s="127"/>
      <c r="AI31" s="127"/>
      <c r="AJ31" s="127"/>
      <c r="AK31" s="143">
        <f t="shared" si="8"/>
        <v>0</v>
      </c>
      <c r="AL31" s="139" t="str">
        <f t="shared" si="7"/>
        <v>ok</v>
      </c>
      <c r="AM31" s="139" t="str">
        <f t="shared" si="3"/>
        <v>ok</v>
      </c>
      <c r="AN31" s="139" t="str">
        <f t="shared" si="4"/>
        <v>ok</v>
      </c>
    </row>
    <row r="32" spans="1:40" s="141" customFormat="1" ht="19.5">
      <c r="A32" s="138">
        <v>63</v>
      </c>
      <c r="B32" s="154" t="s">
        <v>203</v>
      </c>
      <c r="C32" s="127"/>
      <c r="D32" s="127"/>
      <c r="E32" s="127"/>
      <c r="F32" s="127"/>
      <c r="G32" s="127"/>
      <c r="H32" s="127"/>
      <c r="I32" s="127"/>
      <c r="J32" s="127"/>
      <c r="K32" s="127"/>
      <c r="L32" s="127"/>
      <c r="M32" s="127"/>
      <c r="N32" s="128">
        <f t="shared" si="5"/>
        <v>0</v>
      </c>
      <c r="O32" s="127"/>
      <c r="P32" s="127"/>
      <c r="Q32" s="127"/>
      <c r="R32" s="127"/>
      <c r="S32" s="127"/>
      <c r="T32" s="127"/>
      <c r="U32" s="127"/>
      <c r="V32" s="127"/>
      <c r="W32" s="127"/>
      <c r="X32" s="127"/>
      <c r="Y32" s="127"/>
      <c r="Z32" s="128">
        <f t="shared" si="6"/>
        <v>0</v>
      </c>
      <c r="AA32" s="127"/>
      <c r="AB32" s="127"/>
      <c r="AC32" s="127"/>
      <c r="AD32" s="127"/>
      <c r="AE32" s="127"/>
      <c r="AF32" s="127"/>
      <c r="AG32" s="127"/>
      <c r="AH32" s="127"/>
      <c r="AI32" s="127"/>
      <c r="AJ32" s="127"/>
      <c r="AK32" s="143">
        <f t="shared" si="8"/>
        <v>0</v>
      </c>
      <c r="AL32" s="139" t="str">
        <f t="shared" si="7"/>
        <v>ok</v>
      </c>
      <c r="AM32" s="139" t="str">
        <f t="shared" si="3"/>
        <v>ok</v>
      </c>
      <c r="AN32" s="139" t="str">
        <f t="shared" si="4"/>
        <v>ok</v>
      </c>
    </row>
    <row r="33" spans="1:40" s="141" customFormat="1" ht="19.5">
      <c r="A33" s="138">
        <v>77</v>
      </c>
      <c r="B33" s="154" t="s">
        <v>204</v>
      </c>
      <c r="C33" s="127"/>
      <c r="D33" s="127"/>
      <c r="E33" s="127"/>
      <c r="F33" s="127"/>
      <c r="G33" s="127"/>
      <c r="H33" s="127"/>
      <c r="I33" s="127"/>
      <c r="J33" s="127"/>
      <c r="K33" s="127"/>
      <c r="L33" s="127"/>
      <c r="M33" s="127"/>
      <c r="N33" s="128">
        <f t="shared" si="5"/>
        <v>0</v>
      </c>
      <c r="O33" s="127"/>
      <c r="P33" s="127"/>
      <c r="Q33" s="127"/>
      <c r="R33" s="127"/>
      <c r="S33" s="127"/>
      <c r="T33" s="127"/>
      <c r="U33" s="127"/>
      <c r="V33" s="127"/>
      <c r="W33" s="127"/>
      <c r="X33" s="127"/>
      <c r="Y33" s="127"/>
      <c r="Z33" s="142">
        <f>SUM(O33:Y33)</f>
        <v>0</v>
      </c>
      <c r="AA33" s="127"/>
      <c r="AB33" s="127"/>
      <c r="AC33" s="127"/>
      <c r="AD33" s="127"/>
      <c r="AE33" s="127"/>
      <c r="AF33" s="127"/>
      <c r="AG33" s="127"/>
      <c r="AH33" s="127"/>
      <c r="AI33" s="127"/>
      <c r="AJ33" s="127"/>
      <c r="AK33" s="127">
        <f t="shared" si="8"/>
        <v>0</v>
      </c>
      <c r="AL33" s="139" t="str">
        <f t="shared" si="7"/>
        <v>ok</v>
      </c>
      <c r="AM33" s="139" t="str">
        <f t="shared" si="3"/>
        <v>ok</v>
      </c>
      <c r="AN33" s="139" t="str">
        <f t="shared" si="4"/>
        <v>ok</v>
      </c>
    </row>
    <row r="34" spans="1:40" s="141" customFormat="1" ht="19.5">
      <c r="A34" s="138">
        <v>80</v>
      </c>
      <c r="B34" s="154" t="s">
        <v>205</v>
      </c>
      <c r="C34" s="127"/>
      <c r="D34" s="127"/>
      <c r="E34" s="127"/>
      <c r="F34" s="127"/>
      <c r="G34" s="127"/>
      <c r="H34" s="127"/>
      <c r="I34" s="127"/>
      <c r="J34" s="127"/>
      <c r="K34" s="127"/>
      <c r="L34" s="127"/>
      <c r="M34" s="127"/>
      <c r="N34" s="128">
        <f t="shared" si="5"/>
        <v>0</v>
      </c>
      <c r="O34" s="127"/>
      <c r="P34" s="127"/>
      <c r="Q34" s="127"/>
      <c r="R34" s="127"/>
      <c r="S34" s="127"/>
      <c r="T34" s="127"/>
      <c r="U34" s="127"/>
      <c r="V34" s="127"/>
      <c r="W34" s="127"/>
      <c r="X34" s="127"/>
      <c r="Y34" s="127"/>
      <c r="Z34" s="128">
        <f>SUM(O34:Y34)</f>
        <v>0</v>
      </c>
      <c r="AA34" s="127"/>
      <c r="AB34" s="127"/>
      <c r="AC34" s="127"/>
      <c r="AD34" s="127"/>
      <c r="AE34" s="127"/>
      <c r="AF34" s="127"/>
      <c r="AG34" s="127"/>
      <c r="AH34" s="127"/>
      <c r="AI34" s="127"/>
      <c r="AJ34" s="127"/>
      <c r="AK34" s="143">
        <f t="shared" si="8"/>
        <v>0</v>
      </c>
      <c r="AL34" s="139" t="str">
        <f t="shared" si="7"/>
        <v>ok</v>
      </c>
      <c r="AM34" s="139" t="str">
        <f t="shared" si="3"/>
        <v>ok</v>
      </c>
      <c r="AN34" s="139" t="str">
        <f t="shared" si="4"/>
        <v>ok</v>
      </c>
    </row>
    <row r="35" spans="1:40" s="141" customFormat="1" ht="19.5">
      <c r="A35" s="138">
        <v>81</v>
      </c>
      <c r="B35" s="154" t="s">
        <v>206</v>
      </c>
      <c r="C35" s="127"/>
      <c r="D35" s="127"/>
      <c r="E35" s="127"/>
      <c r="F35" s="127"/>
      <c r="G35" s="127"/>
      <c r="H35" s="127"/>
      <c r="I35" s="127"/>
      <c r="J35" s="127"/>
      <c r="K35" s="127"/>
      <c r="L35" s="127"/>
      <c r="M35" s="127"/>
      <c r="N35" s="128">
        <f t="shared" si="5"/>
        <v>0</v>
      </c>
      <c r="O35" s="127"/>
      <c r="P35" s="127"/>
      <c r="Q35" s="127"/>
      <c r="R35" s="127"/>
      <c r="S35" s="127"/>
      <c r="T35" s="127"/>
      <c r="U35" s="127"/>
      <c r="V35" s="127"/>
      <c r="W35" s="127"/>
      <c r="X35" s="127"/>
      <c r="Y35" s="127"/>
      <c r="Z35" s="142">
        <f>SUM(O35:Y35)</f>
        <v>0</v>
      </c>
      <c r="AA35" s="127"/>
      <c r="AB35" s="127"/>
      <c r="AC35" s="127"/>
      <c r="AD35" s="127"/>
      <c r="AE35" s="127"/>
      <c r="AF35" s="127"/>
      <c r="AG35" s="127"/>
      <c r="AH35" s="127"/>
      <c r="AI35" s="127"/>
      <c r="AJ35" s="127"/>
      <c r="AK35" s="127">
        <f t="shared" si="8"/>
        <v>0</v>
      </c>
      <c r="AL35" s="139" t="str">
        <f t="shared" si="7"/>
        <v>ok</v>
      </c>
      <c r="AM35" s="139" t="str">
        <f t="shared" si="3"/>
        <v>ok</v>
      </c>
      <c r="AN35" s="139" t="str">
        <f t="shared" si="4"/>
        <v>ok</v>
      </c>
    </row>
    <row r="36" spans="1:40" ht="19.5">
      <c r="A36" s="11"/>
      <c r="B36" s="12" t="s">
        <v>207</v>
      </c>
      <c r="C36" s="15">
        <f aca="true" t="shared" si="9" ref="C36:N36">SUM(C7:C35)</f>
        <v>0</v>
      </c>
      <c r="D36" s="15">
        <f t="shared" si="9"/>
        <v>0</v>
      </c>
      <c r="E36" s="15">
        <f t="shared" si="9"/>
        <v>0</v>
      </c>
      <c r="F36" s="15">
        <f t="shared" si="9"/>
        <v>0</v>
      </c>
      <c r="G36" s="15">
        <f t="shared" si="9"/>
        <v>0</v>
      </c>
      <c r="H36" s="15">
        <f t="shared" si="9"/>
        <v>0</v>
      </c>
      <c r="I36" s="15">
        <f t="shared" si="9"/>
        <v>0</v>
      </c>
      <c r="J36" s="15">
        <f t="shared" si="9"/>
        <v>0</v>
      </c>
      <c r="K36" s="15">
        <f t="shared" si="9"/>
        <v>0</v>
      </c>
      <c r="L36" s="15">
        <f t="shared" si="9"/>
        <v>0</v>
      </c>
      <c r="M36" s="15">
        <f t="shared" si="9"/>
        <v>0</v>
      </c>
      <c r="N36" s="15">
        <f t="shared" si="9"/>
        <v>0</v>
      </c>
      <c r="O36" s="15">
        <f aca="true" t="shared" si="10" ref="O36:Y36">SUM(O7:O35)</f>
        <v>0</v>
      </c>
      <c r="P36" s="15">
        <f t="shared" si="10"/>
        <v>0</v>
      </c>
      <c r="Q36" s="15">
        <f t="shared" si="10"/>
        <v>0</v>
      </c>
      <c r="R36" s="15">
        <f t="shared" si="10"/>
        <v>0</v>
      </c>
      <c r="S36" s="15">
        <f t="shared" si="10"/>
        <v>0</v>
      </c>
      <c r="T36" s="15">
        <f t="shared" si="10"/>
        <v>0</v>
      </c>
      <c r="U36" s="15">
        <f t="shared" si="10"/>
        <v>0</v>
      </c>
      <c r="V36" s="15">
        <f t="shared" si="10"/>
        <v>0</v>
      </c>
      <c r="W36" s="15">
        <f t="shared" si="10"/>
        <v>0</v>
      </c>
      <c r="X36" s="15">
        <f t="shared" si="10"/>
        <v>0</v>
      </c>
      <c r="Y36" s="15">
        <f t="shared" si="10"/>
        <v>0</v>
      </c>
      <c r="Z36" s="15">
        <f aca="true" t="shared" si="11" ref="Z36:AJ36">SUM(Z7:Z35)</f>
        <v>0</v>
      </c>
      <c r="AA36" s="15">
        <f t="shared" si="11"/>
        <v>0</v>
      </c>
      <c r="AB36" s="15">
        <f t="shared" si="11"/>
        <v>0</v>
      </c>
      <c r="AC36" s="15">
        <f t="shared" si="11"/>
        <v>0</v>
      </c>
      <c r="AD36" s="15">
        <f t="shared" si="11"/>
        <v>0</v>
      </c>
      <c r="AE36" s="15">
        <f t="shared" si="11"/>
        <v>0</v>
      </c>
      <c r="AF36" s="15">
        <f t="shared" si="11"/>
        <v>0</v>
      </c>
      <c r="AG36" s="15">
        <f t="shared" si="11"/>
        <v>0</v>
      </c>
      <c r="AH36" s="15">
        <f t="shared" si="11"/>
        <v>0</v>
      </c>
      <c r="AI36" s="15">
        <f t="shared" si="11"/>
        <v>0</v>
      </c>
      <c r="AJ36" s="15">
        <f t="shared" si="11"/>
        <v>0</v>
      </c>
      <c r="AK36" s="13">
        <f t="shared" si="8"/>
        <v>0</v>
      </c>
      <c r="AL36" s="105" t="str">
        <f t="shared" si="7"/>
        <v>ok</v>
      </c>
      <c r="AM36" s="105" t="str">
        <f t="shared" si="3"/>
        <v>ok</v>
      </c>
      <c r="AN36" s="105" t="str">
        <f t="shared" si="4"/>
        <v>ok</v>
      </c>
    </row>
    <row r="37" spans="1:40" ht="19.5">
      <c r="A37" s="10">
        <v>86</v>
      </c>
      <c r="B37" s="67" t="s">
        <v>208</v>
      </c>
      <c r="C37" s="116"/>
      <c r="D37" s="116"/>
      <c r="E37" s="116"/>
      <c r="F37" s="116"/>
      <c r="G37" s="116"/>
      <c r="H37" s="116"/>
      <c r="I37" s="116"/>
      <c r="J37" s="116"/>
      <c r="K37" s="116"/>
      <c r="L37" s="116"/>
      <c r="M37" s="116"/>
      <c r="N37" s="8">
        <f aca="true" t="shared" si="12" ref="N37:N48">SUM(C37:M37)</f>
        <v>0</v>
      </c>
      <c r="O37" s="116"/>
      <c r="P37" s="116"/>
      <c r="Q37" s="116"/>
      <c r="R37" s="116"/>
      <c r="S37" s="116"/>
      <c r="T37" s="116"/>
      <c r="U37" s="116"/>
      <c r="V37" s="116"/>
      <c r="W37" s="116"/>
      <c r="X37" s="116"/>
      <c r="Y37" s="116"/>
      <c r="Z37" s="117">
        <f aca="true" t="shared" si="13" ref="Z37:Z61">SUM(O37:Y37)</f>
        <v>0</v>
      </c>
      <c r="AA37" s="116"/>
      <c r="AB37" s="116"/>
      <c r="AC37" s="116"/>
      <c r="AD37" s="116"/>
      <c r="AE37" s="116"/>
      <c r="AF37" s="116"/>
      <c r="AG37" s="116"/>
      <c r="AH37" s="116"/>
      <c r="AI37" s="116"/>
      <c r="AJ37" s="116"/>
      <c r="AK37" s="13">
        <f t="shared" si="8"/>
        <v>0</v>
      </c>
      <c r="AL37" s="105" t="str">
        <f t="shared" si="7"/>
        <v>ok</v>
      </c>
      <c r="AM37" s="105" t="str">
        <f t="shared" si="3"/>
        <v>ok</v>
      </c>
      <c r="AN37" s="105" t="str">
        <f t="shared" si="4"/>
        <v>ok</v>
      </c>
    </row>
    <row r="38" spans="1:40" s="122" customFormat="1" ht="19.5">
      <c r="A38" s="10">
        <v>87</v>
      </c>
      <c r="B38" s="67" t="s">
        <v>209</v>
      </c>
      <c r="C38" s="121"/>
      <c r="D38" s="120"/>
      <c r="E38" s="119"/>
      <c r="F38" s="119"/>
      <c r="G38" s="119"/>
      <c r="H38" s="119"/>
      <c r="I38" s="119"/>
      <c r="J38" s="119"/>
      <c r="K38" s="119"/>
      <c r="L38" s="119"/>
      <c r="M38" s="119"/>
      <c r="N38" s="8">
        <f t="shared" si="12"/>
        <v>0</v>
      </c>
      <c r="O38" s="119"/>
      <c r="P38" s="119"/>
      <c r="Q38" s="119"/>
      <c r="R38" s="119"/>
      <c r="S38" s="119"/>
      <c r="T38" s="119"/>
      <c r="U38" s="119"/>
      <c r="V38" s="119"/>
      <c r="W38" s="119"/>
      <c r="X38" s="119"/>
      <c r="Y38" s="119"/>
      <c r="Z38" s="117">
        <f t="shared" si="13"/>
        <v>0</v>
      </c>
      <c r="AA38" s="119"/>
      <c r="AB38" s="119"/>
      <c r="AC38" s="119"/>
      <c r="AD38" s="119"/>
      <c r="AE38" s="119"/>
      <c r="AF38" s="119"/>
      <c r="AG38" s="119"/>
      <c r="AH38" s="119"/>
      <c r="AI38" s="119"/>
      <c r="AJ38" s="119"/>
      <c r="AK38" s="119">
        <f t="shared" si="8"/>
        <v>0</v>
      </c>
      <c r="AL38" s="105" t="str">
        <f t="shared" si="7"/>
        <v>ok</v>
      </c>
      <c r="AM38" s="105" t="str">
        <f t="shared" si="3"/>
        <v>ok</v>
      </c>
      <c r="AN38" s="105" t="str">
        <f t="shared" si="4"/>
        <v>ok</v>
      </c>
    </row>
    <row r="39" spans="1:40" ht="19.5">
      <c r="A39" s="10">
        <v>89</v>
      </c>
      <c r="B39" s="67" t="s">
        <v>210</v>
      </c>
      <c r="C39" s="116"/>
      <c r="D39" s="116"/>
      <c r="E39" s="116"/>
      <c r="F39" s="116"/>
      <c r="G39" s="116"/>
      <c r="H39" s="116"/>
      <c r="I39" s="116"/>
      <c r="J39" s="116"/>
      <c r="K39" s="116"/>
      <c r="L39" s="116"/>
      <c r="M39" s="116"/>
      <c r="N39" s="8">
        <f t="shared" si="12"/>
        <v>0</v>
      </c>
      <c r="O39" s="116"/>
      <c r="P39" s="116"/>
      <c r="Q39" s="116"/>
      <c r="R39" s="116"/>
      <c r="S39" s="116"/>
      <c r="T39" s="116"/>
      <c r="U39" s="116"/>
      <c r="V39" s="116"/>
      <c r="W39" s="116"/>
      <c r="X39" s="116"/>
      <c r="Y39" s="116"/>
      <c r="Z39" s="117">
        <f t="shared" si="13"/>
        <v>0</v>
      </c>
      <c r="AA39" s="116"/>
      <c r="AB39" s="116"/>
      <c r="AC39" s="116"/>
      <c r="AD39" s="116"/>
      <c r="AE39" s="116"/>
      <c r="AF39" s="116"/>
      <c r="AG39" s="116"/>
      <c r="AH39" s="116"/>
      <c r="AI39" s="116"/>
      <c r="AJ39" s="116"/>
      <c r="AK39" s="116">
        <f t="shared" si="8"/>
        <v>0</v>
      </c>
      <c r="AL39" s="105" t="str">
        <f t="shared" si="7"/>
        <v>ok</v>
      </c>
      <c r="AM39" s="105" t="str">
        <f t="shared" si="3"/>
        <v>ok</v>
      </c>
      <c r="AN39" s="105" t="str">
        <f t="shared" si="4"/>
        <v>ok</v>
      </c>
    </row>
    <row r="40" spans="1:40" ht="19.5">
      <c r="A40" s="10">
        <v>90</v>
      </c>
      <c r="B40" s="67" t="s">
        <v>211</v>
      </c>
      <c r="C40" s="116"/>
      <c r="D40" s="116"/>
      <c r="E40" s="116"/>
      <c r="F40" s="116"/>
      <c r="G40" s="116"/>
      <c r="H40" s="116"/>
      <c r="I40" s="116"/>
      <c r="J40" s="116"/>
      <c r="K40" s="116"/>
      <c r="L40" s="116"/>
      <c r="M40" s="116"/>
      <c r="N40" s="8">
        <f t="shared" si="12"/>
        <v>0</v>
      </c>
      <c r="O40" s="116"/>
      <c r="P40" s="116"/>
      <c r="Q40" s="116"/>
      <c r="R40" s="116"/>
      <c r="S40" s="116"/>
      <c r="T40" s="116"/>
      <c r="U40" s="116"/>
      <c r="V40" s="116"/>
      <c r="W40" s="116"/>
      <c r="X40" s="116"/>
      <c r="Y40" s="116"/>
      <c r="Z40" s="117">
        <f t="shared" si="13"/>
        <v>0</v>
      </c>
      <c r="AA40" s="116"/>
      <c r="AB40" s="116"/>
      <c r="AC40" s="116"/>
      <c r="AD40" s="116"/>
      <c r="AE40" s="116"/>
      <c r="AF40" s="116"/>
      <c r="AG40" s="116"/>
      <c r="AH40" s="116"/>
      <c r="AI40" s="116"/>
      <c r="AJ40" s="116"/>
      <c r="AK40" s="116">
        <f t="shared" si="8"/>
        <v>0</v>
      </c>
      <c r="AL40" s="105" t="str">
        <f t="shared" si="7"/>
        <v>ok</v>
      </c>
      <c r="AM40" s="105" t="str">
        <f t="shared" si="3"/>
        <v>ok</v>
      </c>
      <c r="AN40" s="105" t="str">
        <f t="shared" si="4"/>
        <v>ok</v>
      </c>
    </row>
    <row r="41" spans="1:40" ht="19.5">
      <c r="A41" s="10">
        <v>91</v>
      </c>
      <c r="B41" s="67" t="s">
        <v>212</v>
      </c>
      <c r="C41" s="13"/>
      <c r="D41" s="13"/>
      <c r="E41" s="13"/>
      <c r="F41" s="13"/>
      <c r="G41" s="13"/>
      <c r="H41" s="13"/>
      <c r="I41" s="13"/>
      <c r="J41" s="13"/>
      <c r="K41" s="13"/>
      <c r="L41" s="13"/>
      <c r="M41" s="13"/>
      <c r="N41" s="8">
        <f t="shared" si="12"/>
        <v>0</v>
      </c>
      <c r="O41" s="13"/>
      <c r="P41" s="123"/>
      <c r="Q41" s="13"/>
      <c r="R41" s="13"/>
      <c r="S41" s="13"/>
      <c r="T41" s="13"/>
      <c r="U41" s="13"/>
      <c r="V41" s="13"/>
      <c r="W41" s="13"/>
      <c r="X41" s="13"/>
      <c r="Y41" s="13"/>
      <c r="Z41" s="117">
        <f t="shared" si="13"/>
        <v>0</v>
      </c>
      <c r="AA41" s="13"/>
      <c r="AB41" s="13"/>
      <c r="AC41" s="13"/>
      <c r="AD41" s="13"/>
      <c r="AE41" s="13"/>
      <c r="AF41" s="13"/>
      <c r="AG41" s="13"/>
      <c r="AH41" s="13"/>
      <c r="AI41" s="13"/>
      <c r="AJ41" s="13"/>
      <c r="AK41" s="13">
        <f t="shared" si="8"/>
        <v>0</v>
      </c>
      <c r="AL41" s="105" t="str">
        <f t="shared" si="7"/>
        <v>ok</v>
      </c>
      <c r="AM41" s="105" t="str">
        <f t="shared" si="3"/>
        <v>ok</v>
      </c>
      <c r="AN41" s="105" t="str">
        <f t="shared" si="4"/>
        <v>ok</v>
      </c>
    </row>
    <row r="42" spans="1:40" ht="19.5">
      <c r="A42" s="10">
        <v>92</v>
      </c>
      <c r="B42" s="67" t="s">
        <v>213</v>
      </c>
      <c r="C42" s="13"/>
      <c r="D42" s="13"/>
      <c r="E42" s="13"/>
      <c r="F42" s="13"/>
      <c r="G42" s="13"/>
      <c r="H42" s="13"/>
      <c r="I42" s="13"/>
      <c r="J42" s="13"/>
      <c r="K42" s="13"/>
      <c r="L42" s="13"/>
      <c r="M42" s="13"/>
      <c r="N42" s="8">
        <f t="shared" si="12"/>
        <v>0</v>
      </c>
      <c r="O42" s="13"/>
      <c r="P42" s="123"/>
      <c r="Q42" s="13"/>
      <c r="R42" s="13"/>
      <c r="S42" s="13"/>
      <c r="T42" s="13"/>
      <c r="U42" s="13"/>
      <c r="V42" s="13"/>
      <c r="W42" s="13"/>
      <c r="X42" s="13"/>
      <c r="Y42" s="13"/>
      <c r="Z42" s="117">
        <f t="shared" si="13"/>
        <v>0</v>
      </c>
      <c r="AA42" s="116"/>
      <c r="AB42" s="116"/>
      <c r="AC42" s="116"/>
      <c r="AD42" s="116"/>
      <c r="AE42" s="116"/>
      <c r="AF42" s="116"/>
      <c r="AG42" s="116"/>
      <c r="AH42" s="116"/>
      <c r="AI42" s="116"/>
      <c r="AJ42" s="116"/>
      <c r="AK42" s="13">
        <f t="shared" si="8"/>
        <v>0</v>
      </c>
      <c r="AL42" s="105" t="str">
        <f t="shared" si="7"/>
        <v>ok</v>
      </c>
      <c r="AM42" s="105" t="str">
        <f t="shared" si="3"/>
        <v>ok</v>
      </c>
      <c r="AN42" s="105" t="str">
        <f t="shared" si="4"/>
        <v>ok</v>
      </c>
    </row>
    <row r="43" spans="1:40" ht="19.5">
      <c r="A43" s="10">
        <v>99</v>
      </c>
      <c r="B43" s="67" t="s">
        <v>214</v>
      </c>
      <c r="C43" s="13"/>
      <c r="D43" s="13"/>
      <c r="E43" s="13"/>
      <c r="F43" s="13"/>
      <c r="G43" s="13"/>
      <c r="H43" s="13"/>
      <c r="I43" s="13"/>
      <c r="J43" s="13"/>
      <c r="K43" s="13"/>
      <c r="L43" s="13"/>
      <c r="M43" s="13"/>
      <c r="N43" s="8">
        <f t="shared" si="12"/>
        <v>0</v>
      </c>
      <c r="O43" s="13"/>
      <c r="P43" s="124"/>
      <c r="Q43" s="13"/>
      <c r="R43" s="13"/>
      <c r="S43" s="13"/>
      <c r="T43" s="13"/>
      <c r="U43" s="13"/>
      <c r="V43" s="13"/>
      <c r="W43" s="13"/>
      <c r="X43" s="13"/>
      <c r="Y43" s="13"/>
      <c r="Z43" s="117">
        <f t="shared" si="13"/>
        <v>0</v>
      </c>
      <c r="AA43" s="13"/>
      <c r="AB43" s="13"/>
      <c r="AC43" s="13"/>
      <c r="AD43" s="13"/>
      <c r="AE43" s="13"/>
      <c r="AF43" s="13"/>
      <c r="AG43" s="13"/>
      <c r="AH43" s="13"/>
      <c r="AI43" s="13"/>
      <c r="AJ43" s="13"/>
      <c r="AK43" s="13">
        <f t="shared" si="8"/>
        <v>0</v>
      </c>
      <c r="AL43" s="105" t="str">
        <f t="shared" si="7"/>
        <v>ok</v>
      </c>
      <c r="AM43" s="105" t="str">
        <f t="shared" si="3"/>
        <v>ok</v>
      </c>
      <c r="AN43" s="105" t="str">
        <f t="shared" si="4"/>
        <v>ok</v>
      </c>
    </row>
    <row r="44" spans="1:40" ht="19.5">
      <c r="A44" s="10">
        <v>100</v>
      </c>
      <c r="B44" s="67" t="s">
        <v>215</v>
      </c>
      <c r="C44" s="116"/>
      <c r="D44" s="116"/>
      <c r="E44" s="116"/>
      <c r="F44" s="116"/>
      <c r="G44" s="116"/>
      <c r="H44" s="116"/>
      <c r="I44" s="116"/>
      <c r="J44" s="116"/>
      <c r="K44" s="116"/>
      <c r="L44" s="116"/>
      <c r="M44" s="116"/>
      <c r="N44" s="8">
        <f t="shared" si="12"/>
        <v>0</v>
      </c>
      <c r="O44" s="116"/>
      <c r="P44" s="116"/>
      <c r="Q44" s="116"/>
      <c r="R44" s="116"/>
      <c r="S44" s="116"/>
      <c r="T44" s="116"/>
      <c r="U44" s="116"/>
      <c r="V44" s="116"/>
      <c r="W44" s="116"/>
      <c r="X44" s="116"/>
      <c r="Y44" s="116"/>
      <c r="Z44" s="117">
        <f t="shared" si="13"/>
        <v>0</v>
      </c>
      <c r="AA44" s="116"/>
      <c r="AB44" s="116"/>
      <c r="AC44" s="116"/>
      <c r="AD44" s="116"/>
      <c r="AE44" s="116"/>
      <c r="AF44" s="116"/>
      <c r="AG44" s="116"/>
      <c r="AH44" s="116"/>
      <c r="AI44" s="116"/>
      <c r="AJ44" s="116"/>
      <c r="AK44" s="13">
        <f t="shared" si="8"/>
        <v>0</v>
      </c>
      <c r="AL44" s="105" t="str">
        <f t="shared" si="7"/>
        <v>ok</v>
      </c>
      <c r="AM44" s="105" t="str">
        <f t="shared" si="3"/>
        <v>ok</v>
      </c>
      <c r="AN44" s="105" t="str">
        <f t="shared" si="4"/>
        <v>ok</v>
      </c>
    </row>
    <row r="45" spans="1:40" ht="19.5">
      <c r="A45" s="10">
        <v>101</v>
      </c>
      <c r="B45" s="67" t="s">
        <v>216</v>
      </c>
      <c r="C45" s="118"/>
      <c r="D45" s="118"/>
      <c r="E45" s="118"/>
      <c r="F45" s="13"/>
      <c r="G45" s="118"/>
      <c r="H45" s="118"/>
      <c r="I45" s="13"/>
      <c r="J45" s="78"/>
      <c r="K45" s="78"/>
      <c r="L45" s="78"/>
      <c r="M45" s="78"/>
      <c r="N45" s="8">
        <f t="shared" si="12"/>
        <v>0</v>
      </c>
      <c r="O45" s="118"/>
      <c r="P45" s="125"/>
      <c r="Q45" s="118"/>
      <c r="R45" s="13"/>
      <c r="S45" s="78"/>
      <c r="T45" s="78"/>
      <c r="U45" s="13"/>
      <c r="V45" s="78"/>
      <c r="W45" s="78"/>
      <c r="X45" s="78"/>
      <c r="Y45" s="78"/>
      <c r="Z45" s="8">
        <f t="shared" si="13"/>
        <v>0</v>
      </c>
      <c r="AA45" s="13"/>
      <c r="AB45" s="13"/>
      <c r="AC45" s="13"/>
      <c r="AD45" s="13"/>
      <c r="AE45" s="13"/>
      <c r="AF45" s="13"/>
      <c r="AG45" s="13"/>
      <c r="AH45" s="13"/>
      <c r="AI45" s="13"/>
      <c r="AJ45" s="13"/>
      <c r="AK45" s="13">
        <f t="shared" si="8"/>
        <v>0</v>
      </c>
      <c r="AL45" s="105" t="str">
        <f t="shared" si="7"/>
        <v>ok</v>
      </c>
      <c r="AM45" s="105" t="str">
        <f t="shared" si="3"/>
        <v>ok</v>
      </c>
      <c r="AN45" s="105" t="str">
        <f t="shared" si="4"/>
        <v>ok</v>
      </c>
    </row>
    <row r="46" spans="1:40" s="122" customFormat="1" ht="19.5">
      <c r="A46" s="10">
        <v>104</v>
      </c>
      <c r="B46" s="67" t="s">
        <v>217</v>
      </c>
      <c r="C46" s="116"/>
      <c r="D46" s="116"/>
      <c r="E46" s="116"/>
      <c r="F46" s="116"/>
      <c r="G46" s="116"/>
      <c r="H46" s="116"/>
      <c r="I46" s="116"/>
      <c r="J46" s="116"/>
      <c r="K46" s="116"/>
      <c r="L46" s="116"/>
      <c r="M46" s="116"/>
      <c r="N46" s="8">
        <f t="shared" si="12"/>
        <v>0</v>
      </c>
      <c r="O46" s="116"/>
      <c r="P46" s="116"/>
      <c r="Q46" s="116"/>
      <c r="R46" s="116"/>
      <c r="S46" s="116"/>
      <c r="T46" s="116"/>
      <c r="U46" s="116"/>
      <c r="V46" s="116"/>
      <c r="W46" s="116"/>
      <c r="X46" s="116"/>
      <c r="Y46" s="116"/>
      <c r="Z46" s="8">
        <f>SUM(O46:Y46)</f>
        <v>0</v>
      </c>
      <c r="AA46" s="116"/>
      <c r="AB46" s="116"/>
      <c r="AC46" s="116"/>
      <c r="AD46" s="116"/>
      <c r="AE46" s="116"/>
      <c r="AF46" s="116"/>
      <c r="AG46" s="116"/>
      <c r="AH46" s="116"/>
      <c r="AI46" s="116"/>
      <c r="AJ46" s="116"/>
      <c r="AK46" s="116">
        <f t="shared" si="8"/>
        <v>0</v>
      </c>
      <c r="AL46" s="105" t="str">
        <f t="shared" si="7"/>
        <v>ok</v>
      </c>
      <c r="AM46" s="105" t="str">
        <f t="shared" si="3"/>
        <v>ok</v>
      </c>
      <c r="AN46" s="105" t="str">
        <f t="shared" si="4"/>
        <v>ok</v>
      </c>
    </row>
    <row r="47" spans="1:40" s="141" customFormat="1" ht="19.5">
      <c r="A47" s="138">
        <v>113</v>
      </c>
      <c r="B47" s="154" t="s">
        <v>218</v>
      </c>
      <c r="C47" s="155"/>
      <c r="D47" s="155"/>
      <c r="E47" s="155"/>
      <c r="F47" s="155"/>
      <c r="G47" s="155"/>
      <c r="H47" s="155"/>
      <c r="I47" s="155"/>
      <c r="J47" s="155"/>
      <c r="K47" s="155"/>
      <c r="L47" s="155"/>
      <c r="M47" s="155"/>
      <c r="N47" s="128">
        <f t="shared" si="12"/>
        <v>0</v>
      </c>
      <c r="O47" s="155"/>
      <c r="P47" s="155"/>
      <c r="Q47" s="155"/>
      <c r="R47" s="155"/>
      <c r="S47" s="155"/>
      <c r="T47" s="155"/>
      <c r="U47" s="155"/>
      <c r="V47" s="155"/>
      <c r="W47" s="155"/>
      <c r="X47" s="155"/>
      <c r="Y47" s="155"/>
      <c r="Z47" s="128">
        <f t="shared" si="13"/>
        <v>0</v>
      </c>
      <c r="AA47" s="155"/>
      <c r="AB47" s="155"/>
      <c r="AC47" s="155"/>
      <c r="AD47" s="155"/>
      <c r="AE47" s="155"/>
      <c r="AF47" s="155"/>
      <c r="AG47" s="155"/>
      <c r="AH47" s="155"/>
      <c r="AI47" s="155"/>
      <c r="AJ47" s="155"/>
      <c r="AK47" s="143">
        <f t="shared" si="8"/>
        <v>0</v>
      </c>
      <c r="AL47" s="139" t="str">
        <f t="shared" si="7"/>
        <v>ok</v>
      </c>
      <c r="AM47" s="139" t="str">
        <f t="shared" si="3"/>
        <v>ok</v>
      </c>
      <c r="AN47" s="139" t="str">
        <f t="shared" si="4"/>
        <v>ok</v>
      </c>
    </row>
    <row r="48" spans="1:40" ht="19.5">
      <c r="A48" s="10">
        <v>118</v>
      </c>
      <c r="B48" s="67" t="s">
        <v>219</v>
      </c>
      <c r="C48" s="116"/>
      <c r="D48" s="116"/>
      <c r="E48" s="116"/>
      <c r="F48" s="116"/>
      <c r="G48" s="116"/>
      <c r="H48" s="116"/>
      <c r="I48" s="116"/>
      <c r="J48" s="116"/>
      <c r="K48" s="116"/>
      <c r="L48" s="116"/>
      <c r="M48" s="116"/>
      <c r="N48" s="8">
        <f t="shared" si="12"/>
        <v>0</v>
      </c>
      <c r="O48" s="116"/>
      <c r="P48" s="116"/>
      <c r="Q48" s="116"/>
      <c r="R48" s="116"/>
      <c r="S48" s="116"/>
      <c r="T48" s="116"/>
      <c r="U48" s="116"/>
      <c r="V48" s="116"/>
      <c r="W48" s="116"/>
      <c r="X48" s="116"/>
      <c r="Y48" s="116"/>
      <c r="Z48" s="8">
        <f>SUM(O48:Y48)</f>
        <v>0</v>
      </c>
      <c r="AA48" s="116"/>
      <c r="AB48" s="116"/>
      <c r="AC48" s="116"/>
      <c r="AD48" s="116"/>
      <c r="AE48" s="116"/>
      <c r="AF48" s="116"/>
      <c r="AG48" s="116"/>
      <c r="AH48" s="116"/>
      <c r="AI48" s="116"/>
      <c r="AJ48" s="116"/>
      <c r="AK48" s="116">
        <f t="shared" si="8"/>
        <v>0</v>
      </c>
      <c r="AL48" s="105" t="str">
        <f t="shared" si="7"/>
        <v>ok</v>
      </c>
      <c r="AM48" s="105" t="str">
        <f t="shared" si="3"/>
        <v>ok</v>
      </c>
      <c r="AN48" s="105" t="str">
        <f t="shared" si="4"/>
        <v>ok</v>
      </c>
    </row>
    <row r="49" spans="1:40" ht="19.5">
      <c r="A49" s="10">
        <v>125</v>
      </c>
      <c r="B49" s="67" t="s">
        <v>220</v>
      </c>
      <c r="C49" s="116"/>
      <c r="D49" s="116"/>
      <c r="E49" s="116"/>
      <c r="F49" s="116"/>
      <c r="G49" s="116"/>
      <c r="H49" s="116"/>
      <c r="I49" s="116"/>
      <c r="J49" s="116"/>
      <c r="K49" s="116"/>
      <c r="L49" s="116"/>
      <c r="M49" s="116"/>
      <c r="N49" s="8">
        <f>SUM(C49:M49)</f>
        <v>0</v>
      </c>
      <c r="O49" s="116"/>
      <c r="P49" s="116"/>
      <c r="Q49" s="116"/>
      <c r="R49" s="116"/>
      <c r="S49" s="116"/>
      <c r="T49" s="116"/>
      <c r="U49" s="116"/>
      <c r="V49" s="116"/>
      <c r="W49" s="116"/>
      <c r="X49" s="116"/>
      <c r="Y49" s="116"/>
      <c r="Z49" s="117">
        <f t="shared" si="13"/>
        <v>0</v>
      </c>
      <c r="AA49" s="116"/>
      <c r="AB49" s="116"/>
      <c r="AC49" s="116"/>
      <c r="AD49" s="116"/>
      <c r="AE49" s="116"/>
      <c r="AF49" s="116"/>
      <c r="AG49" s="116"/>
      <c r="AH49" s="116"/>
      <c r="AI49" s="116"/>
      <c r="AJ49" s="116"/>
      <c r="AK49" s="116">
        <f t="shared" si="8"/>
        <v>0</v>
      </c>
      <c r="AL49" s="105" t="str">
        <f t="shared" si="7"/>
        <v>ok</v>
      </c>
      <c r="AM49" s="105" t="str">
        <f t="shared" si="3"/>
        <v>ok</v>
      </c>
      <c r="AN49" s="105" t="str">
        <f t="shared" si="4"/>
        <v>ok</v>
      </c>
    </row>
    <row r="50" spans="1:40" ht="19.5">
      <c r="A50" s="10">
        <v>131</v>
      </c>
      <c r="B50" s="67" t="s">
        <v>221</v>
      </c>
      <c r="C50" s="116"/>
      <c r="D50" s="116"/>
      <c r="E50" s="116"/>
      <c r="F50" s="116"/>
      <c r="G50" s="116"/>
      <c r="H50" s="116"/>
      <c r="I50" s="116"/>
      <c r="J50" s="116"/>
      <c r="K50" s="116"/>
      <c r="L50" s="116"/>
      <c r="M50" s="116"/>
      <c r="N50" s="8">
        <f aca="true" t="shared" si="14" ref="N50:N61">SUM(C50:M50)</f>
        <v>0</v>
      </c>
      <c r="O50" s="116"/>
      <c r="P50" s="116"/>
      <c r="Q50" s="116"/>
      <c r="R50" s="116"/>
      <c r="S50" s="116"/>
      <c r="T50" s="116"/>
      <c r="U50" s="116"/>
      <c r="V50" s="116"/>
      <c r="W50" s="116"/>
      <c r="X50" s="116"/>
      <c r="Y50" s="116"/>
      <c r="Z50" s="117">
        <f t="shared" si="13"/>
        <v>0</v>
      </c>
      <c r="AA50" s="116"/>
      <c r="AB50" s="116"/>
      <c r="AC50" s="116"/>
      <c r="AD50" s="116"/>
      <c r="AE50" s="116"/>
      <c r="AF50" s="116"/>
      <c r="AG50" s="116"/>
      <c r="AH50" s="116"/>
      <c r="AI50" s="116"/>
      <c r="AJ50" s="116"/>
      <c r="AK50" s="116">
        <f t="shared" si="8"/>
        <v>0</v>
      </c>
      <c r="AL50" s="105" t="str">
        <f t="shared" si="7"/>
        <v>ok</v>
      </c>
      <c r="AM50" s="105" t="str">
        <f t="shared" si="3"/>
        <v>ok</v>
      </c>
      <c r="AN50" s="105" t="str">
        <f t="shared" si="4"/>
        <v>ok</v>
      </c>
    </row>
    <row r="51" spans="1:40" ht="19.5">
      <c r="A51" s="10">
        <v>132</v>
      </c>
      <c r="B51" s="67" t="s">
        <v>222</v>
      </c>
      <c r="C51" s="121"/>
      <c r="D51" s="116"/>
      <c r="E51" s="116"/>
      <c r="F51" s="116"/>
      <c r="G51" s="116"/>
      <c r="H51" s="116"/>
      <c r="I51" s="116"/>
      <c r="J51" s="116"/>
      <c r="K51" s="116"/>
      <c r="L51" s="116"/>
      <c r="M51" s="116"/>
      <c r="N51" s="8">
        <f t="shared" si="14"/>
        <v>0</v>
      </c>
      <c r="O51" s="121"/>
      <c r="P51" s="116"/>
      <c r="Q51" s="116"/>
      <c r="R51" s="116"/>
      <c r="S51" s="116"/>
      <c r="T51" s="116"/>
      <c r="U51" s="116"/>
      <c r="V51" s="116"/>
      <c r="W51" s="116"/>
      <c r="X51" s="116"/>
      <c r="Y51" s="116"/>
      <c r="Z51" s="117">
        <f t="shared" si="13"/>
        <v>0</v>
      </c>
      <c r="AA51" s="116"/>
      <c r="AB51" s="116"/>
      <c r="AC51" s="116"/>
      <c r="AD51" s="116"/>
      <c r="AE51" s="116"/>
      <c r="AF51" s="116"/>
      <c r="AG51" s="116"/>
      <c r="AH51" s="116"/>
      <c r="AI51" s="116"/>
      <c r="AJ51" s="116"/>
      <c r="AK51" s="116">
        <f t="shared" si="8"/>
        <v>0</v>
      </c>
      <c r="AL51" s="105" t="str">
        <f t="shared" si="7"/>
        <v>ok</v>
      </c>
      <c r="AM51" s="105" t="str">
        <f t="shared" si="3"/>
        <v>ok</v>
      </c>
      <c r="AN51" s="105" t="str">
        <f t="shared" si="4"/>
        <v>ok</v>
      </c>
    </row>
    <row r="52" spans="1:40" ht="19.5">
      <c r="A52" s="10">
        <v>133</v>
      </c>
      <c r="B52" s="67" t="s">
        <v>223</v>
      </c>
      <c r="C52" s="116"/>
      <c r="D52" s="116"/>
      <c r="E52" s="116"/>
      <c r="F52" s="116"/>
      <c r="G52" s="116"/>
      <c r="H52" s="116"/>
      <c r="I52" s="116"/>
      <c r="J52" s="116"/>
      <c r="K52" s="116"/>
      <c r="L52" s="116"/>
      <c r="M52" s="116"/>
      <c r="N52" s="8">
        <f t="shared" si="14"/>
        <v>0</v>
      </c>
      <c r="O52" s="116"/>
      <c r="P52" s="116"/>
      <c r="Q52" s="116"/>
      <c r="R52" s="116"/>
      <c r="S52" s="116"/>
      <c r="T52" s="116"/>
      <c r="U52" s="116"/>
      <c r="V52" s="116"/>
      <c r="W52" s="116"/>
      <c r="X52" s="116"/>
      <c r="Y52" s="116"/>
      <c r="Z52" s="117">
        <f t="shared" si="13"/>
        <v>0</v>
      </c>
      <c r="AA52" s="116"/>
      <c r="AB52" s="116"/>
      <c r="AC52" s="116"/>
      <c r="AD52" s="116"/>
      <c r="AE52" s="116"/>
      <c r="AF52" s="116"/>
      <c r="AG52" s="116"/>
      <c r="AH52" s="116"/>
      <c r="AI52" s="116"/>
      <c r="AJ52" s="116"/>
      <c r="AK52" s="116">
        <f t="shared" si="8"/>
        <v>0</v>
      </c>
      <c r="AL52" s="105" t="str">
        <f t="shared" si="7"/>
        <v>ok</v>
      </c>
      <c r="AM52" s="105" t="str">
        <f t="shared" si="3"/>
        <v>ok</v>
      </c>
      <c r="AN52" s="105" t="str">
        <f t="shared" si="4"/>
        <v>ok</v>
      </c>
    </row>
    <row r="53" spans="1:40" ht="19.5">
      <c r="A53" s="10">
        <v>134</v>
      </c>
      <c r="B53" s="67" t="s">
        <v>224</v>
      </c>
      <c r="C53" s="116"/>
      <c r="D53" s="116"/>
      <c r="E53" s="116"/>
      <c r="F53" s="116"/>
      <c r="G53" s="116"/>
      <c r="H53" s="116"/>
      <c r="I53" s="116"/>
      <c r="J53" s="116"/>
      <c r="K53" s="116"/>
      <c r="L53" s="116"/>
      <c r="M53" s="116"/>
      <c r="N53" s="8">
        <f t="shared" si="14"/>
        <v>0</v>
      </c>
      <c r="O53" s="116"/>
      <c r="P53" s="126"/>
      <c r="Q53" s="116"/>
      <c r="R53" s="116"/>
      <c r="S53" s="116"/>
      <c r="T53" s="116"/>
      <c r="U53" s="116"/>
      <c r="V53" s="116"/>
      <c r="W53" s="116"/>
      <c r="X53" s="116"/>
      <c r="Y53" s="116"/>
      <c r="Z53" s="117">
        <f t="shared" si="13"/>
        <v>0</v>
      </c>
      <c r="AA53" s="116"/>
      <c r="AB53" s="116"/>
      <c r="AC53" s="116"/>
      <c r="AD53" s="116"/>
      <c r="AE53" s="116"/>
      <c r="AF53" s="116"/>
      <c r="AG53" s="116"/>
      <c r="AH53" s="116"/>
      <c r="AI53" s="116"/>
      <c r="AJ53" s="116"/>
      <c r="AK53" s="116">
        <f t="shared" si="8"/>
        <v>0</v>
      </c>
      <c r="AL53" s="105" t="str">
        <f t="shared" si="7"/>
        <v>ok</v>
      </c>
      <c r="AM53" s="105" t="str">
        <f t="shared" si="3"/>
        <v>ok</v>
      </c>
      <c r="AN53" s="105" t="str">
        <f t="shared" si="4"/>
        <v>ok</v>
      </c>
    </row>
    <row r="54" spans="1:40" ht="19.5">
      <c r="A54" s="10">
        <v>138</v>
      </c>
      <c r="B54" s="67" t="s">
        <v>225</v>
      </c>
      <c r="C54" s="127"/>
      <c r="D54" s="127"/>
      <c r="E54" s="127"/>
      <c r="F54" s="127"/>
      <c r="G54" s="127"/>
      <c r="H54" s="127"/>
      <c r="I54" s="127"/>
      <c r="J54" s="127"/>
      <c r="K54" s="127"/>
      <c r="L54" s="127"/>
      <c r="M54" s="127"/>
      <c r="N54" s="8">
        <f t="shared" si="14"/>
        <v>0</v>
      </c>
      <c r="O54" s="128"/>
      <c r="P54" s="127"/>
      <c r="Q54" s="127"/>
      <c r="R54" s="127"/>
      <c r="S54" s="127"/>
      <c r="T54" s="127"/>
      <c r="U54" s="127"/>
      <c r="V54" s="127"/>
      <c r="W54" s="127"/>
      <c r="X54" s="127"/>
      <c r="Y54" s="127"/>
      <c r="Z54" s="117">
        <f t="shared" si="13"/>
        <v>0</v>
      </c>
      <c r="AA54" s="127"/>
      <c r="AB54" s="127"/>
      <c r="AC54" s="127"/>
      <c r="AD54" s="127"/>
      <c r="AE54" s="127"/>
      <c r="AF54" s="127"/>
      <c r="AG54" s="127"/>
      <c r="AH54" s="127"/>
      <c r="AI54" s="127"/>
      <c r="AJ54" s="127"/>
      <c r="AK54" s="116">
        <f t="shared" si="8"/>
        <v>0</v>
      </c>
      <c r="AL54" s="105" t="str">
        <f t="shared" si="7"/>
        <v>ok</v>
      </c>
      <c r="AM54" s="105" t="str">
        <f t="shared" si="3"/>
        <v>ok</v>
      </c>
      <c r="AN54" s="105" t="str">
        <f t="shared" si="4"/>
        <v>ok</v>
      </c>
    </row>
    <row r="55" spans="1:40" s="122" customFormat="1" ht="19.5">
      <c r="A55" s="10">
        <v>139</v>
      </c>
      <c r="B55" s="67" t="s">
        <v>255</v>
      </c>
      <c r="C55" s="116"/>
      <c r="D55" s="116"/>
      <c r="E55" s="116"/>
      <c r="F55" s="116"/>
      <c r="G55" s="116"/>
      <c r="H55" s="116"/>
      <c r="I55" s="116"/>
      <c r="J55" s="116"/>
      <c r="K55" s="116"/>
      <c r="L55" s="116"/>
      <c r="M55" s="116"/>
      <c r="N55" s="8">
        <f t="shared" si="14"/>
        <v>0</v>
      </c>
      <c r="O55" s="116"/>
      <c r="P55" s="116"/>
      <c r="Q55" s="116"/>
      <c r="R55" s="116"/>
      <c r="S55" s="116"/>
      <c r="T55" s="116"/>
      <c r="U55" s="116"/>
      <c r="V55" s="116"/>
      <c r="W55" s="116"/>
      <c r="X55" s="116"/>
      <c r="Y55" s="116"/>
      <c r="Z55" s="117">
        <f t="shared" si="13"/>
        <v>0</v>
      </c>
      <c r="AA55" s="116"/>
      <c r="AB55" s="116"/>
      <c r="AC55" s="116"/>
      <c r="AD55" s="116"/>
      <c r="AE55" s="116"/>
      <c r="AF55" s="116"/>
      <c r="AG55" s="116"/>
      <c r="AH55" s="116"/>
      <c r="AI55" s="116"/>
      <c r="AJ55" s="116"/>
      <c r="AK55" s="116">
        <f t="shared" si="8"/>
        <v>0</v>
      </c>
      <c r="AL55" s="105" t="str">
        <f t="shared" si="7"/>
        <v>ok</v>
      </c>
      <c r="AM55" s="105" t="str">
        <f t="shared" si="3"/>
        <v>ok</v>
      </c>
      <c r="AN55" s="105" t="str">
        <f t="shared" si="4"/>
        <v>ok</v>
      </c>
    </row>
    <row r="56" spans="1:40" s="141" customFormat="1" ht="19.5">
      <c r="A56" s="138">
        <v>143</v>
      </c>
      <c r="B56" s="154" t="s">
        <v>226</v>
      </c>
      <c r="C56" s="127"/>
      <c r="D56" s="127"/>
      <c r="E56" s="127"/>
      <c r="F56" s="127"/>
      <c r="G56" s="127"/>
      <c r="H56" s="127"/>
      <c r="I56" s="127"/>
      <c r="J56" s="127"/>
      <c r="K56" s="127"/>
      <c r="L56" s="127"/>
      <c r="M56" s="127"/>
      <c r="N56" s="128">
        <f t="shared" si="14"/>
        <v>0</v>
      </c>
      <c r="O56" s="127"/>
      <c r="P56" s="127"/>
      <c r="Q56" s="127"/>
      <c r="R56" s="127"/>
      <c r="S56" s="127"/>
      <c r="T56" s="127"/>
      <c r="U56" s="127"/>
      <c r="V56" s="127"/>
      <c r="W56" s="127"/>
      <c r="X56" s="127"/>
      <c r="Y56" s="156"/>
      <c r="Z56" s="117">
        <f t="shared" si="13"/>
        <v>0</v>
      </c>
      <c r="AA56" s="127"/>
      <c r="AB56" s="127"/>
      <c r="AC56" s="127"/>
      <c r="AD56" s="127"/>
      <c r="AE56" s="127"/>
      <c r="AF56" s="127"/>
      <c r="AG56" s="127"/>
      <c r="AH56" s="127"/>
      <c r="AI56" s="127"/>
      <c r="AJ56" s="127"/>
      <c r="AK56" s="127">
        <f t="shared" si="8"/>
        <v>0</v>
      </c>
      <c r="AL56" s="139" t="str">
        <f t="shared" si="7"/>
        <v>ok</v>
      </c>
      <c r="AM56" s="139" t="str">
        <f t="shared" si="3"/>
        <v>ok</v>
      </c>
      <c r="AN56" s="139" t="str">
        <f t="shared" si="4"/>
        <v>ok</v>
      </c>
    </row>
    <row r="57" spans="1:40" ht="19.5">
      <c r="A57" s="10">
        <v>144</v>
      </c>
      <c r="B57" s="67" t="s">
        <v>227</v>
      </c>
      <c r="C57" s="116"/>
      <c r="D57" s="116"/>
      <c r="E57" s="116"/>
      <c r="F57" s="116"/>
      <c r="G57" s="116"/>
      <c r="H57" s="116"/>
      <c r="I57" s="116"/>
      <c r="J57" s="116"/>
      <c r="K57" s="116"/>
      <c r="L57" s="116"/>
      <c r="M57" s="116"/>
      <c r="N57" s="8">
        <f t="shared" si="14"/>
        <v>0</v>
      </c>
      <c r="O57" s="116"/>
      <c r="P57" s="116"/>
      <c r="Q57" s="116"/>
      <c r="R57" s="116"/>
      <c r="S57" s="116"/>
      <c r="T57" s="116"/>
      <c r="U57" s="116"/>
      <c r="V57" s="116"/>
      <c r="W57" s="116"/>
      <c r="X57" s="116"/>
      <c r="Y57" s="116"/>
      <c r="Z57" s="117">
        <f t="shared" si="13"/>
        <v>0</v>
      </c>
      <c r="AA57" s="116"/>
      <c r="AB57" s="116"/>
      <c r="AC57" s="116"/>
      <c r="AD57" s="116"/>
      <c r="AE57" s="116"/>
      <c r="AF57" s="116"/>
      <c r="AG57" s="116"/>
      <c r="AH57" s="116"/>
      <c r="AI57" s="116"/>
      <c r="AJ57" s="116"/>
      <c r="AK57" s="116">
        <f t="shared" si="8"/>
        <v>0</v>
      </c>
      <c r="AL57" s="105" t="str">
        <f t="shared" si="7"/>
        <v>ok</v>
      </c>
      <c r="AM57" s="105" t="str">
        <f t="shared" si="3"/>
        <v>ok</v>
      </c>
      <c r="AN57" s="105" t="str">
        <f t="shared" si="4"/>
        <v>ok</v>
      </c>
    </row>
    <row r="58" spans="1:40" ht="19.5">
      <c r="A58" s="10">
        <v>147</v>
      </c>
      <c r="B58" s="67" t="s">
        <v>228</v>
      </c>
      <c r="C58" s="116"/>
      <c r="D58" s="116"/>
      <c r="E58" s="116"/>
      <c r="F58" s="116"/>
      <c r="G58" s="116"/>
      <c r="H58" s="116"/>
      <c r="I58" s="116"/>
      <c r="J58" s="116"/>
      <c r="K58" s="116"/>
      <c r="L58" s="116"/>
      <c r="M58" s="116"/>
      <c r="N58" s="8">
        <f t="shared" si="14"/>
        <v>0</v>
      </c>
      <c r="O58" s="116"/>
      <c r="P58" s="116"/>
      <c r="Q58" s="116"/>
      <c r="R58" s="116"/>
      <c r="S58" s="116"/>
      <c r="T58" s="116"/>
      <c r="U58" s="116"/>
      <c r="V58" s="116"/>
      <c r="W58" s="116"/>
      <c r="X58" s="116"/>
      <c r="Y58" s="116"/>
      <c r="Z58" s="117">
        <f t="shared" si="13"/>
        <v>0</v>
      </c>
      <c r="AA58" s="116"/>
      <c r="AB58" s="116"/>
      <c r="AC58" s="116"/>
      <c r="AD58" s="116"/>
      <c r="AE58" s="116"/>
      <c r="AF58" s="116"/>
      <c r="AG58" s="116"/>
      <c r="AH58" s="116"/>
      <c r="AI58" s="116"/>
      <c r="AJ58" s="116"/>
      <c r="AK58" s="116">
        <f t="shared" si="8"/>
        <v>0</v>
      </c>
      <c r="AL58" s="105" t="str">
        <f t="shared" si="7"/>
        <v>ok</v>
      </c>
      <c r="AM58" s="105" t="str">
        <f t="shared" si="3"/>
        <v>ok</v>
      </c>
      <c r="AN58" s="105" t="str">
        <f t="shared" si="4"/>
        <v>ok</v>
      </c>
    </row>
    <row r="59" spans="1:40" ht="19.5">
      <c r="A59" s="10">
        <v>152</v>
      </c>
      <c r="B59" s="67" t="s">
        <v>229</v>
      </c>
      <c r="C59" s="116"/>
      <c r="D59" s="116"/>
      <c r="E59" s="116"/>
      <c r="F59" s="116"/>
      <c r="G59" s="116"/>
      <c r="H59" s="116"/>
      <c r="I59" s="116"/>
      <c r="J59" s="116"/>
      <c r="K59" s="116"/>
      <c r="L59" s="116"/>
      <c r="M59" s="116"/>
      <c r="N59" s="117">
        <f t="shared" si="14"/>
        <v>0</v>
      </c>
      <c r="O59" s="116"/>
      <c r="P59" s="116"/>
      <c r="Q59" s="116"/>
      <c r="R59" s="116"/>
      <c r="S59" s="116"/>
      <c r="T59" s="116"/>
      <c r="U59" s="116"/>
      <c r="V59" s="116"/>
      <c r="W59" s="116"/>
      <c r="X59" s="116"/>
      <c r="Y59" s="116"/>
      <c r="Z59" s="117">
        <f t="shared" si="13"/>
        <v>0</v>
      </c>
      <c r="AA59" s="116"/>
      <c r="AB59" s="116"/>
      <c r="AC59" s="116"/>
      <c r="AD59" s="116"/>
      <c r="AE59" s="116"/>
      <c r="AF59" s="116"/>
      <c r="AG59" s="116"/>
      <c r="AH59" s="116"/>
      <c r="AI59" s="116"/>
      <c r="AJ59" s="116"/>
      <c r="AK59" s="116">
        <f t="shared" si="8"/>
        <v>0</v>
      </c>
      <c r="AL59" s="105" t="str">
        <f t="shared" si="7"/>
        <v>ok</v>
      </c>
      <c r="AM59" s="105" t="str">
        <f t="shared" si="3"/>
        <v>ok</v>
      </c>
      <c r="AN59" s="105" t="str">
        <f t="shared" si="4"/>
        <v>ok</v>
      </c>
    </row>
    <row r="60" spans="1:40" ht="19.5">
      <c r="A60" s="129">
        <v>156</v>
      </c>
      <c r="B60" s="67" t="s">
        <v>230</v>
      </c>
      <c r="C60" s="13"/>
      <c r="D60" s="13"/>
      <c r="E60" s="13"/>
      <c r="F60" s="13"/>
      <c r="G60" s="13"/>
      <c r="H60" s="13"/>
      <c r="I60" s="13"/>
      <c r="J60" s="13"/>
      <c r="K60" s="13"/>
      <c r="L60" s="13"/>
      <c r="M60" s="13"/>
      <c r="N60" s="8">
        <f t="shared" si="14"/>
        <v>0</v>
      </c>
      <c r="O60" s="13"/>
      <c r="P60" s="124"/>
      <c r="Q60" s="124"/>
      <c r="R60" s="13"/>
      <c r="S60" s="13"/>
      <c r="T60" s="13"/>
      <c r="U60" s="13"/>
      <c r="V60" s="13"/>
      <c r="W60" s="13"/>
      <c r="X60" s="13"/>
      <c r="Y60" s="13"/>
      <c r="Z60" s="117">
        <f t="shared" si="13"/>
        <v>0</v>
      </c>
      <c r="AA60" s="157"/>
      <c r="AB60" s="157"/>
      <c r="AC60" s="157"/>
      <c r="AD60" s="157"/>
      <c r="AE60" s="157"/>
      <c r="AF60" s="157"/>
      <c r="AG60" s="157"/>
      <c r="AH60" s="157"/>
      <c r="AI60" s="157"/>
      <c r="AJ60" s="157"/>
      <c r="AK60" s="116">
        <f t="shared" si="8"/>
        <v>0</v>
      </c>
      <c r="AL60" s="105" t="str">
        <f t="shared" si="7"/>
        <v>ok</v>
      </c>
      <c r="AM60" s="105" t="str">
        <f t="shared" si="3"/>
        <v>ok</v>
      </c>
      <c r="AN60" s="105" t="str">
        <f t="shared" si="4"/>
        <v>ok</v>
      </c>
    </row>
    <row r="61" spans="1:40" ht="19.5">
      <c r="A61" s="10">
        <v>160</v>
      </c>
      <c r="B61" s="67" t="s">
        <v>231</v>
      </c>
      <c r="C61" s="116"/>
      <c r="D61" s="116"/>
      <c r="E61" s="116"/>
      <c r="F61" s="116"/>
      <c r="G61" s="116"/>
      <c r="H61" s="116"/>
      <c r="I61" s="116"/>
      <c r="J61" s="116"/>
      <c r="K61" s="116"/>
      <c r="L61" s="116"/>
      <c r="M61" s="116"/>
      <c r="N61" s="8">
        <f t="shared" si="14"/>
        <v>0</v>
      </c>
      <c r="O61" s="116"/>
      <c r="P61" s="116"/>
      <c r="Q61" s="116"/>
      <c r="R61" s="116"/>
      <c r="S61" s="116"/>
      <c r="T61" s="116"/>
      <c r="U61" s="116"/>
      <c r="V61" s="116"/>
      <c r="W61" s="116"/>
      <c r="X61" s="116"/>
      <c r="Y61" s="116"/>
      <c r="Z61" s="117">
        <f t="shared" si="13"/>
        <v>0</v>
      </c>
      <c r="AA61" s="116"/>
      <c r="AB61" s="116"/>
      <c r="AC61" s="116"/>
      <c r="AD61" s="116"/>
      <c r="AE61" s="116"/>
      <c r="AF61" s="116"/>
      <c r="AG61" s="116"/>
      <c r="AH61" s="116"/>
      <c r="AI61" s="116"/>
      <c r="AJ61" s="116"/>
      <c r="AK61" s="116">
        <f t="shared" si="8"/>
        <v>0</v>
      </c>
      <c r="AL61" s="105" t="str">
        <f t="shared" si="7"/>
        <v>ok</v>
      </c>
      <c r="AM61" s="105" t="str">
        <f>IF((O61+R61+U61-AA61)=0,"ok","請檢誤")</f>
        <v>ok</v>
      </c>
      <c r="AN61" s="105" t="str">
        <f>IF((P61-AH61-AI61)=0,"ok","請檢誤")</f>
        <v>ok</v>
      </c>
    </row>
    <row r="62" spans="1:40" ht="19.5">
      <c r="A62" s="11"/>
      <c r="B62" s="130" t="s">
        <v>232</v>
      </c>
      <c r="C62" s="14">
        <f aca="true" t="shared" si="15" ref="C62:AJ62">SUM(C37:C61)</f>
        <v>0</v>
      </c>
      <c r="D62" s="14">
        <f t="shared" si="15"/>
        <v>0</v>
      </c>
      <c r="E62" s="14">
        <f t="shared" si="15"/>
        <v>0</v>
      </c>
      <c r="F62" s="14">
        <f t="shared" si="15"/>
        <v>0</v>
      </c>
      <c r="G62" s="14">
        <f t="shared" si="15"/>
        <v>0</v>
      </c>
      <c r="H62" s="14">
        <f t="shared" si="15"/>
        <v>0</v>
      </c>
      <c r="I62" s="14">
        <f t="shared" si="15"/>
        <v>0</v>
      </c>
      <c r="J62" s="14">
        <f t="shared" si="15"/>
        <v>0</v>
      </c>
      <c r="K62" s="14">
        <f t="shared" si="15"/>
        <v>0</v>
      </c>
      <c r="L62" s="14">
        <f t="shared" si="15"/>
        <v>0</v>
      </c>
      <c r="M62" s="14">
        <f t="shared" si="15"/>
        <v>0</v>
      </c>
      <c r="N62" s="14">
        <f t="shared" si="15"/>
        <v>0</v>
      </c>
      <c r="O62" s="14">
        <f t="shared" si="15"/>
        <v>0</v>
      </c>
      <c r="P62" s="14">
        <f t="shared" si="15"/>
        <v>0</v>
      </c>
      <c r="Q62" s="14">
        <f t="shared" si="15"/>
        <v>0</v>
      </c>
      <c r="R62" s="14">
        <f t="shared" si="15"/>
        <v>0</v>
      </c>
      <c r="S62" s="14">
        <f t="shared" si="15"/>
        <v>0</v>
      </c>
      <c r="T62" s="14">
        <f t="shared" si="15"/>
        <v>0</v>
      </c>
      <c r="U62" s="14">
        <f t="shared" si="15"/>
        <v>0</v>
      </c>
      <c r="V62" s="14">
        <f t="shared" si="15"/>
        <v>0</v>
      </c>
      <c r="W62" s="14">
        <f t="shared" si="15"/>
        <v>0</v>
      </c>
      <c r="X62" s="14">
        <f t="shared" si="15"/>
        <v>0</v>
      </c>
      <c r="Y62" s="14">
        <f t="shared" si="15"/>
        <v>0</v>
      </c>
      <c r="Z62" s="14">
        <f t="shared" si="15"/>
        <v>0</v>
      </c>
      <c r="AA62" s="14">
        <f t="shared" si="15"/>
        <v>0</v>
      </c>
      <c r="AB62" s="14">
        <f t="shared" si="15"/>
        <v>0</v>
      </c>
      <c r="AC62" s="14">
        <f t="shared" si="15"/>
        <v>0</v>
      </c>
      <c r="AD62" s="14">
        <f t="shared" si="15"/>
        <v>0</v>
      </c>
      <c r="AE62" s="14">
        <f t="shared" si="15"/>
        <v>0</v>
      </c>
      <c r="AF62" s="14">
        <f t="shared" si="15"/>
        <v>0</v>
      </c>
      <c r="AG62" s="14">
        <f t="shared" si="15"/>
        <v>0</v>
      </c>
      <c r="AH62" s="14">
        <f t="shared" si="15"/>
        <v>0</v>
      </c>
      <c r="AI62" s="14">
        <f t="shared" si="15"/>
        <v>0</v>
      </c>
      <c r="AJ62" s="14">
        <f t="shared" si="15"/>
        <v>0</v>
      </c>
      <c r="AK62" s="116">
        <f t="shared" si="8"/>
        <v>0</v>
      </c>
      <c r="AL62" s="105" t="str">
        <f t="shared" si="7"/>
        <v>ok</v>
      </c>
      <c r="AM62" s="105" t="str">
        <f>IF((O62+R62+U62-AA62)=0,"ok","請檢誤")</f>
        <v>ok</v>
      </c>
      <c r="AN62" s="105" t="str">
        <f>IF((P62-AH62-AI62)=0,"ok","請檢誤")</f>
        <v>ok</v>
      </c>
    </row>
    <row r="63" spans="1:40" s="122" customFormat="1" ht="19.5">
      <c r="A63" s="116">
        <v>164</v>
      </c>
      <c r="B63" s="131" t="s">
        <v>233</v>
      </c>
      <c r="C63" s="116"/>
      <c r="D63" s="116"/>
      <c r="E63" s="116"/>
      <c r="F63" s="116"/>
      <c r="G63" s="116"/>
      <c r="H63" s="116"/>
      <c r="I63" s="116"/>
      <c r="J63" s="116"/>
      <c r="K63" s="116"/>
      <c r="L63" s="116"/>
      <c r="M63" s="116"/>
      <c r="N63" s="8">
        <f>SUM(C63:M63)</f>
        <v>0</v>
      </c>
      <c r="O63" s="116"/>
      <c r="P63" s="116"/>
      <c r="Q63" s="116"/>
      <c r="R63" s="116"/>
      <c r="S63" s="116"/>
      <c r="T63" s="116"/>
      <c r="U63" s="116"/>
      <c r="V63" s="116"/>
      <c r="W63" s="116"/>
      <c r="X63" s="116"/>
      <c r="Y63" s="116"/>
      <c r="Z63" s="8">
        <f>SUM(O63:Y63)</f>
        <v>0</v>
      </c>
      <c r="AA63" s="116"/>
      <c r="AB63" s="116"/>
      <c r="AC63" s="116"/>
      <c r="AD63" s="116"/>
      <c r="AE63" s="116"/>
      <c r="AF63" s="116"/>
      <c r="AG63" s="116"/>
      <c r="AH63" s="116"/>
      <c r="AI63" s="116"/>
      <c r="AJ63" s="116"/>
      <c r="AK63" s="116">
        <f t="shared" si="8"/>
        <v>0</v>
      </c>
      <c r="AL63" s="105" t="str">
        <f t="shared" si="7"/>
        <v>ok</v>
      </c>
      <c r="AM63" s="105" t="str">
        <f aca="true" t="shared" si="16" ref="AM63:AM68">IF((O63+R63+U63-AA63)=0,"ok","請檢誤")</f>
        <v>ok</v>
      </c>
      <c r="AN63" s="105" t="str">
        <f aca="true" t="shared" si="17" ref="AN63:AN68">IF((P63-AH63-AI63)=0,"ok","請檢誤")</f>
        <v>ok</v>
      </c>
    </row>
    <row r="64" spans="1:40" s="122" customFormat="1" ht="19.5">
      <c r="A64" s="116">
        <v>165</v>
      </c>
      <c r="B64" s="131" t="s">
        <v>234</v>
      </c>
      <c r="C64" s="116"/>
      <c r="D64" s="116"/>
      <c r="E64" s="116"/>
      <c r="F64" s="116"/>
      <c r="G64" s="116"/>
      <c r="H64" s="116"/>
      <c r="I64" s="116"/>
      <c r="J64" s="116"/>
      <c r="K64" s="116"/>
      <c r="L64" s="116"/>
      <c r="M64" s="116"/>
      <c r="N64" s="8">
        <f>SUM(C64:M64)</f>
        <v>0</v>
      </c>
      <c r="O64" s="116"/>
      <c r="P64" s="116"/>
      <c r="Q64" s="116"/>
      <c r="R64" s="116"/>
      <c r="S64" s="116"/>
      <c r="T64" s="116"/>
      <c r="U64" s="116"/>
      <c r="V64" s="116"/>
      <c r="W64" s="116"/>
      <c r="X64" s="116"/>
      <c r="Y64" s="116"/>
      <c r="Z64" s="8">
        <f>SUM(O64:Y64)</f>
        <v>0</v>
      </c>
      <c r="AA64" s="116"/>
      <c r="AB64" s="116"/>
      <c r="AC64" s="116"/>
      <c r="AD64" s="116"/>
      <c r="AE64" s="116"/>
      <c r="AF64" s="116"/>
      <c r="AG64" s="116"/>
      <c r="AH64" s="116"/>
      <c r="AI64" s="116"/>
      <c r="AJ64" s="116"/>
      <c r="AK64" s="116">
        <f t="shared" si="8"/>
        <v>0</v>
      </c>
      <c r="AL64" s="105" t="s">
        <v>235</v>
      </c>
      <c r="AM64" s="105" t="str">
        <f t="shared" si="16"/>
        <v>ok</v>
      </c>
      <c r="AN64" s="105" t="str">
        <f t="shared" si="17"/>
        <v>ok</v>
      </c>
    </row>
    <row r="65" spans="1:40" s="122" customFormat="1" ht="19.5">
      <c r="A65" s="116">
        <v>168</v>
      </c>
      <c r="B65" s="131" t="s">
        <v>236</v>
      </c>
      <c r="C65" s="116"/>
      <c r="D65" s="116"/>
      <c r="E65" s="116"/>
      <c r="F65" s="116"/>
      <c r="G65" s="116"/>
      <c r="H65" s="116"/>
      <c r="I65" s="116"/>
      <c r="J65" s="116"/>
      <c r="K65" s="116"/>
      <c r="L65" s="116"/>
      <c r="M65" s="116"/>
      <c r="N65" s="8">
        <f>SUM(C65:M65)</f>
        <v>0</v>
      </c>
      <c r="O65" s="116"/>
      <c r="P65" s="116"/>
      <c r="Q65" s="116"/>
      <c r="R65" s="116"/>
      <c r="S65" s="116"/>
      <c r="T65" s="116"/>
      <c r="U65" s="116"/>
      <c r="V65" s="116"/>
      <c r="W65" s="116"/>
      <c r="X65" s="116"/>
      <c r="Y65" s="116"/>
      <c r="Z65" s="8">
        <f>SUM(O65:Y65)</f>
        <v>0</v>
      </c>
      <c r="AA65" s="116"/>
      <c r="AB65" s="116"/>
      <c r="AC65" s="116"/>
      <c r="AD65" s="116"/>
      <c r="AE65" s="116"/>
      <c r="AF65" s="116"/>
      <c r="AG65" s="116"/>
      <c r="AH65" s="116"/>
      <c r="AI65" s="116"/>
      <c r="AJ65" s="116"/>
      <c r="AK65" s="116">
        <f t="shared" si="8"/>
        <v>0</v>
      </c>
      <c r="AL65" s="105" t="str">
        <f t="shared" si="7"/>
        <v>ok</v>
      </c>
      <c r="AM65" s="105" t="str">
        <f t="shared" si="16"/>
        <v>ok</v>
      </c>
      <c r="AN65" s="105" t="str">
        <f t="shared" si="17"/>
        <v>ok</v>
      </c>
    </row>
    <row r="66" spans="1:40" s="122" customFormat="1" ht="19.5">
      <c r="A66" s="116">
        <v>172</v>
      </c>
      <c r="B66" s="131" t="s">
        <v>237</v>
      </c>
      <c r="C66" s="116"/>
      <c r="D66" s="116"/>
      <c r="E66" s="116"/>
      <c r="F66" s="116"/>
      <c r="G66" s="116"/>
      <c r="H66" s="116"/>
      <c r="I66" s="116"/>
      <c r="J66" s="116"/>
      <c r="K66" s="116"/>
      <c r="L66" s="116"/>
      <c r="M66" s="116"/>
      <c r="N66" s="8">
        <f>SUM(C66:M66)</f>
        <v>0</v>
      </c>
      <c r="O66" s="116"/>
      <c r="P66" s="116"/>
      <c r="Q66" s="116"/>
      <c r="R66" s="116"/>
      <c r="S66" s="116"/>
      <c r="T66" s="116"/>
      <c r="U66" s="116"/>
      <c r="V66" s="116"/>
      <c r="W66" s="116"/>
      <c r="X66" s="116"/>
      <c r="Y66" s="116"/>
      <c r="Z66" s="8">
        <f>SUM(O66:Y66)</f>
        <v>0</v>
      </c>
      <c r="AA66" s="116"/>
      <c r="AB66" s="116"/>
      <c r="AC66" s="116"/>
      <c r="AD66" s="116"/>
      <c r="AE66" s="116"/>
      <c r="AF66" s="116"/>
      <c r="AG66" s="116"/>
      <c r="AH66" s="116"/>
      <c r="AI66" s="116"/>
      <c r="AJ66" s="116"/>
      <c r="AK66" s="116">
        <f t="shared" si="8"/>
        <v>0</v>
      </c>
      <c r="AL66" s="105" t="str">
        <f t="shared" si="7"/>
        <v>ok</v>
      </c>
      <c r="AM66" s="105" t="str">
        <f t="shared" si="16"/>
        <v>ok</v>
      </c>
      <c r="AN66" s="105" t="str">
        <f t="shared" si="17"/>
        <v>ok</v>
      </c>
    </row>
    <row r="67" spans="1:40" s="122" customFormat="1" ht="19.5">
      <c r="A67" s="116">
        <v>177</v>
      </c>
      <c r="B67" s="131" t="s">
        <v>238</v>
      </c>
      <c r="C67" s="116"/>
      <c r="D67" s="116"/>
      <c r="E67" s="116"/>
      <c r="F67" s="116"/>
      <c r="G67" s="116"/>
      <c r="H67" s="116"/>
      <c r="I67" s="116"/>
      <c r="J67" s="116"/>
      <c r="K67" s="116"/>
      <c r="L67" s="116"/>
      <c r="M67" s="116"/>
      <c r="N67" s="132">
        <f>SUM(C67:M67)</f>
        <v>0</v>
      </c>
      <c r="O67" s="116"/>
      <c r="P67" s="116"/>
      <c r="Q67" s="116"/>
      <c r="R67" s="116"/>
      <c r="S67" s="116"/>
      <c r="T67" s="116"/>
      <c r="U67" s="116"/>
      <c r="V67" s="116"/>
      <c r="W67" s="116"/>
      <c r="X67" s="116"/>
      <c r="Y67" s="116"/>
      <c r="Z67" s="8">
        <f>SUM(O67:Y67)</f>
        <v>0</v>
      </c>
      <c r="AA67" s="116"/>
      <c r="AB67" s="116"/>
      <c r="AC67" s="116"/>
      <c r="AD67" s="116"/>
      <c r="AE67" s="116"/>
      <c r="AF67" s="116"/>
      <c r="AG67" s="116"/>
      <c r="AH67" s="116"/>
      <c r="AI67" s="116"/>
      <c r="AJ67" s="116"/>
      <c r="AK67" s="116">
        <f t="shared" si="8"/>
        <v>0</v>
      </c>
      <c r="AL67" s="105" t="str">
        <f t="shared" si="7"/>
        <v>ok</v>
      </c>
      <c r="AM67" s="105" t="str">
        <f t="shared" si="16"/>
        <v>ok</v>
      </c>
      <c r="AN67" s="105" t="str">
        <f t="shared" si="17"/>
        <v>ok</v>
      </c>
    </row>
    <row r="68" spans="1:40" s="122" customFormat="1" ht="19.5">
      <c r="A68" s="11"/>
      <c r="B68" s="12" t="s">
        <v>239</v>
      </c>
      <c r="C68" s="133">
        <f aca="true" t="shared" si="18" ref="C68:AJ68">SUM(C63:C67)</f>
        <v>0</v>
      </c>
      <c r="D68" s="133">
        <f t="shared" si="18"/>
        <v>0</v>
      </c>
      <c r="E68" s="133">
        <f t="shared" si="18"/>
        <v>0</v>
      </c>
      <c r="F68" s="133">
        <f t="shared" si="18"/>
        <v>0</v>
      </c>
      <c r="G68" s="133">
        <f t="shared" si="18"/>
        <v>0</v>
      </c>
      <c r="H68" s="133">
        <f t="shared" si="18"/>
        <v>0</v>
      </c>
      <c r="I68" s="133">
        <f t="shared" si="18"/>
        <v>0</v>
      </c>
      <c r="J68" s="133">
        <f t="shared" si="18"/>
        <v>0</v>
      </c>
      <c r="K68" s="133">
        <f t="shared" si="18"/>
        <v>0</v>
      </c>
      <c r="L68" s="133">
        <f t="shared" si="18"/>
        <v>0</v>
      </c>
      <c r="M68" s="133">
        <f t="shared" si="18"/>
        <v>0</v>
      </c>
      <c r="N68" s="134">
        <f t="shared" si="18"/>
        <v>0</v>
      </c>
      <c r="O68" s="133">
        <f t="shared" si="18"/>
        <v>0</v>
      </c>
      <c r="P68" s="133">
        <f t="shared" si="18"/>
        <v>0</v>
      </c>
      <c r="Q68" s="133">
        <f t="shared" si="18"/>
        <v>0</v>
      </c>
      <c r="R68" s="133">
        <f t="shared" si="18"/>
        <v>0</v>
      </c>
      <c r="S68" s="133">
        <f t="shared" si="18"/>
        <v>0</v>
      </c>
      <c r="T68" s="133">
        <f t="shared" si="18"/>
        <v>0</v>
      </c>
      <c r="U68" s="133">
        <f t="shared" si="18"/>
        <v>0</v>
      </c>
      <c r="V68" s="133">
        <f t="shared" si="18"/>
        <v>0</v>
      </c>
      <c r="W68" s="133">
        <f t="shared" si="18"/>
        <v>0</v>
      </c>
      <c r="X68" s="133">
        <f t="shared" si="18"/>
        <v>0</v>
      </c>
      <c r="Y68" s="133">
        <f t="shared" si="18"/>
        <v>0</v>
      </c>
      <c r="Z68" s="133">
        <f t="shared" si="18"/>
        <v>0</v>
      </c>
      <c r="AA68" s="133">
        <f t="shared" si="18"/>
        <v>0</v>
      </c>
      <c r="AB68" s="133">
        <f t="shared" si="18"/>
        <v>0</v>
      </c>
      <c r="AC68" s="133">
        <f t="shared" si="18"/>
        <v>0</v>
      </c>
      <c r="AD68" s="133">
        <f t="shared" si="18"/>
        <v>0</v>
      </c>
      <c r="AE68" s="133">
        <f t="shared" si="18"/>
        <v>0</v>
      </c>
      <c r="AF68" s="133">
        <f t="shared" si="18"/>
        <v>0</v>
      </c>
      <c r="AG68" s="133">
        <f t="shared" si="18"/>
        <v>0</v>
      </c>
      <c r="AH68" s="133">
        <f t="shared" si="18"/>
        <v>0</v>
      </c>
      <c r="AI68" s="133">
        <f t="shared" si="18"/>
        <v>0</v>
      </c>
      <c r="AJ68" s="133">
        <f t="shared" si="18"/>
        <v>0</v>
      </c>
      <c r="AK68" s="116">
        <f t="shared" si="8"/>
        <v>0</v>
      </c>
      <c r="AL68" s="105" t="str">
        <f t="shared" si="7"/>
        <v>ok</v>
      </c>
      <c r="AM68" s="105" t="str">
        <f t="shared" si="16"/>
        <v>ok</v>
      </c>
      <c r="AN68" s="105" t="str">
        <f t="shared" si="17"/>
        <v>ok</v>
      </c>
    </row>
  </sheetData>
  <mergeCells count="32">
    <mergeCell ref="A3:A5"/>
    <mergeCell ref="B3:B5"/>
    <mergeCell ref="C3:N3"/>
    <mergeCell ref="O4:Q4"/>
    <mergeCell ref="F4:H4"/>
    <mergeCell ref="I4:K4"/>
    <mergeCell ref="C4:E4"/>
    <mergeCell ref="Z4:Z5"/>
    <mergeCell ref="O3:Z3"/>
    <mergeCell ref="A2:C2"/>
    <mergeCell ref="R4:T4"/>
    <mergeCell ref="U4:W4"/>
    <mergeCell ref="X4:X5"/>
    <mergeCell ref="Y4:Y5"/>
    <mergeCell ref="L4:L5"/>
    <mergeCell ref="M4:M5"/>
    <mergeCell ref="N4:N5"/>
    <mergeCell ref="AG4:AG5"/>
    <mergeCell ref="AA4:AA5"/>
    <mergeCell ref="AB4:AB5"/>
    <mergeCell ref="AC4:AC5"/>
    <mergeCell ref="AD4:AD5"/>
    <mergeCell ref="AA3:AK3"/>
    <mergeCell ref="AL3:AL5"/>
    <mergeCell ref="AM3:AM5"/>
    <mergeCell ref="AN3:AN5"/>
    <mergeCell ref="AH4:AH5"/>
    <mergeCell ref="AI4:AI5"/>
    <mergeCell ref="AJ4:AJ5"/>
    <mergeCell ref="AK4:AK5"/>
    <mergeCell ref="AE4:AE5"/>
    <mergeCell ref="AF4:AF5"/>
  </mergeCells>
  <printOptions/>
  <pageMargins left="0.1968503937007874" right="0.1968503937007874" top="0.1968503937007874" bottom="0.1968503937007874" header="0.31496062992125984" footer="0.31496062992125984"/>
  <pageSetup horizontalDpi="300" verticalDpi="300" orientation="landscape" paperSize="8" scale="60" r:id="rId1"/>
</worksheet>
</file>

<file path=xl/worksheets/sheet6.xml><?xml version="1.0" encoding="utf-8"?>
<worksheet xmlns="http://schemas.openxmlformats.org/spreadsheetml/2006/main" xmlns:r="http://schemas.openxmlformats.org/officeDocument/2006/relationships">
  <dimension ref="A1:F40"/>
  <sheetViews>
    <sheetView workbookViewId="0" topLeftCell="A1">
      <selection activeCell="E8" sqref="E8"/>
    </sheetView>
  </sheetViews>
  <sheetFormatPr defaultColWidth="9.00390625" defaultRowHeight="16.5"/>
  <cols>
    <col min="2" max="2" width="15.75390625" style="0" customWidth="1"/>
    <col min="3" max="3" width="12.25390625" style="0" customWidth="1"/>
    <col min="4" max="4" width="18.50390625" style="0" customWidth="1"/>
    <col min="5" max="5" width="18.25390625" style="0" customWidth="1"/>
    <col min="6" max="6" width="16.00390625" style="0" customWidth="1"/>
  </cols>
  <sheetData>
    <row r="1" spans="1:6" ht="25.5">
      <c r="A1" s="225" t="s">
        <v>164</v>
      </c>
      <c r="B1" s="226"/>
      <c r="C1" s="226"/>
      <c r="D1" s="226"/>
      <c r="E1" s="226"/>
      <c r="F1" s="226"/>
    </row>
    <row r="2" spans="1:6" ht="25.5">
      <c r="A2" s="225" t="s">
        <v>17</v>
      </c>
      <c r="B2" s="225"/>
      <c r="C2" s="225"/>
      <c r="D2" s="225"/>
      <c r="E2" s="225"/>
      <c r="F2" s="225"/>
    </row>
    <row r="3" spans="1:6" ht="21" customHeight="1">
      <c r="A3" s="225" t="s">
        <v>167</v>
      </c>
      <c r="B3" s="227"/>
      <c r="C3" s="227"/>
      <c r="D3" s="227"/>
      <c r="E3" s="227"/>
      <c r="F3" s="227"/>
    </row>
    <row r="4" spans="3:6" ht="20.25" thickBot="1">
      <c r="C4" s="1" t="s">
        <v>24</v>
      </c>
      <c r="E4" s="228" t="s">
        <v>15</v>
      </c>
      <c r="F4" s="228"/>
    </row>
    <row r="5" spans="1:6" ht="18.75" customHeight="1">
      <c r="A5" s="229" t="s">
        <v>0</v>
      </c>
      <c r="B5" s="230"/>
      <c r="C5" s="231"/>
      <c r="D5" s="232" t="s">
        <v>25</v>
      </c>
      <c r="E5" s="233"/>
      <c r="F5" s="234"/>
    </row>
    <row r="6" spans="1:6" ht="41.25" customHeight="1">
      <c r="A6" s="238" t="s">
        <v>1</v>
      </c>
      <c r="B6" s="239"/>
      <c r="C6" s="240"/>
      <c r="D6" s="235"/>
      <c r="E6" s="236"/>
      <c r="F6" s="237"/>
    </row>
    <row r="7" spans="1:6" ht="24.75" customHeight="1">
      <c r="A7" s="241" t="s">
        <v>39</v>
      </c>
      <c r="B7" s="242"/>
      <c r="C7" s="243"/>
      <c r="D7" s="2" t="s">
        <v>161</v>
      </c>
      <c r="E7" s="2" t="s">
        <v>162</v>
      </c>
      <c r="F7" s="3" t="s">
        <v>2</v>
      </c>
    </row>
    <row r="8" spans="1:6" ht="19.5" customHeight="1">
      <c r="A8" s="244"/>
      <c r="B8" s="245"/>
      <c r="C8" s="16" t="s">
        <v>44</v>
      </c>
      <c r="D8" s="4">
        <f>'[1]電子檔'!D6</f>
        <v>0</v>
      </c>
      <c r="E8" s="4">
        <f>'[1]電子檔'!P6</f>
        <v>0</v>
      </c>
      <c r="F8" s="5">
        <f aca="true" t="shared" si="0" ref="F8:F19">E8-D8</f>
        <v>0</v>
      </c>
    </row>
    <row r="9" spans="1:6" ht="19.5" customHeight="1">
      <c r="A9" s="246" t="s">
        <v>35</v>
      </c>
      <c r="B9" s="247"/>
      <c r="C9" s="16" t="s">
        <v>45</v>
      </c>
      <c r="D9" s="4">
        <v>584</v>
      </c>
      <c r="E9" s="17">
        <v>285</v>
      </c>
      <c r="F9" s="5">
        <f t="shared" si="0"/>
        <v>-299</v>
      </c>
    </row>
    <row r="10" spans="1:6" ht="19.5" customHeight="1">
      <c r="A10" s="246"/>
      <c r="B10" s="247"/>
      <c r="C10" s="16" t="s">
        <v>43</v>
      </c>
      <c r="D10" s="4">
        <v>308</v>
      </c>
      <c r="E10" s="4">
        <v>308</v>
      </c>
      <c r="F10" s="5">
        <f t="shared" si="0"/>
        <v>0</v>
      </c>
    </row>
    <row r="11" spans="1:6" ht="19.5" customHeight="1">
      <c r="A11" s="244"/>
      <c r="B11" s="245"/>
      <c r="C11" s="16" t="s">
        <v>47</v>
      </c>
      <c r="D11" s="4">
        <v>60</v>
      </c>
      <c r="E11" s="4">
        <v>60</v>
      </c>
      <c r="F11" s="5">
        <f t="shared" si="0"/>
        <v>0</v>
      </c>
    </row>
    <row r="12" spans="1:6" ht="19.5" customHeight="1">
      <c r="A12" s="246" t="s">
        <v>36</v>
      </c>
      <c r="B12" s="247"/>
      <c r="C12" s="16" t="s">
        <v>48</v>
      </c>
      <c r="D12" s="4">
        <v>205</v>
      </c>
      <c r="E12" s="18">
        <v>1050</v>
      </c>
      <c r="F12" s="5">
        <f t="shared" si="0"/>
        <v>845</v>
      </c>
    </row>
    <row r="13" spans="1:6" ht="19.5" customHeight="1">
      <c r="A13" s="246"/>
      <c r="B13" s="247"/>
      <c r="C13" s="16" t="s">
        <v>49</v>
      </c>
      <c r="D13" s="4">
        <v>80</v>
      </c>
      <c r="E13" s="19">
        <v>80</v>
      </c>
      <c r="F13" s="5">
        <f t="shared" si="0"/>
        <v>0</v>
      </c>
    </row>
    <row r="14" spans="1:6" ht="19.5" customHeight="1">
      <c r="A14" s="244"/>
      <c r="B14" s="245"/>
      <c r="C14" s="16" t="s">
        <v>50</v>
      </c>
      <c r="D14" s="4">
        <v>0</v>
      </c>
      <c r="E14" s="4">
        <v>0</v>
      </c>
      <c r="F14" s="5">
        <f t="shared" si="0"/>
        <v>0</v>
      </c>
    </row>
    <row r="15" spans="1:6" ht="19.5" customHeight="1">
      <c r="A15" s="246" t="s">
        <v>40</v>
      </c>
      <c r="B15" s="247"/>
      <c r="C15" s="16" t="s">
        <v>51</v>
      </c>
      <c r="D15" s="4">
        <v>0</v>
      </c>
      <c r="E15" s="4">
        <v>0</v>
      </c>
      <c r="F15" s="5">
        <f t="shared" si="0"/>
        <v>0</v>
      </c>
    </row>
    <row r="16" spans="1:6" ht="19.5" customHeight="1">
      <c r="A16" s="248"/>
      <c r="B16" s="249"/>
      <c r="C16" s="16" t="s">
        <v>52</v>
      </c>
      <c r="D16" s="20">
        <v>0</v>
      </c>
      <c r="E16" s="4">
        <v>0</v>
      </c>
      <c r="F16" s="5">
        <f t="shared" si="0"/>
        <v>0</v>
      </c>
    </row>
    <row r="17" spans="1:6" ht="19.5" customHeight="1">
      <c r="A17" s="250" t="s">
        <v>53</v>
      </c>
      <c r="B17" s="251"/>
      <c r="C17" s="220"/>
      <c r="D17" s="4">
        <v>0</v>
      </c>
      <c r="E17" s="4">
        <v>0</v>
      </c>
      <c r="F17" s="5">
        <f t="shared" si="0"/>
        <v>0</v>
      </c>
    </row>
    <row r="18" spans="1:6" ht="19.5" customHeight="1">
      <c r="A18" s="252" t="s">
        <v>54</v>
      </c>
      <c r="B18" s="220"/>
      <c r="C18" s="220"/>
      <c r="D18" s="4">
        <v>740</v>
      </c>
      <c r="E18" s="4">
        <v>800</v>
      </c>
      <c r="F18" s="5">
        <f t="shared" si="0"/>
        <v>60</v>
      </c>
    </row>
    <row r="19" spans="1:6" ht="19.5" customHeight="1">
      <c r="A19" s="252" t="s">
        <v>46</v>
      </c>
      <c r="B19" s="220"/>
      <c r="C19" s="220"/>
      <c r="D19" s="4">
        <f>SUM(D8:D18)</f>
        <v>1977</v>
      </c>
      <c r="E19" s="4">
        <f>SUM(E8:E18)</f>
        <v>2583</v>
      </c>
      <c r="F19" s="5">
        <f t="shared" si="0"/>
        <v>606</v>
      </c>
    </row>
    <row r="20" spans="1:6" s="22" customFormat="1" ht="18" customHeight="1">
      <c r="A20" s="21" t="s">
        <v>11</v>
      </c>
      <c r="B20" s="253" t="s">
        <v>26</v>
      </c>
      <c r="C20" s="253"/>
      <c r="D20" s="253"/>
      <c r="E20" s="253"/>
      <c r="F20" s="254"/>
    </row>
    <row r="21" spans="1:6" s="22" customFormat="1" ht="18" customHeight="1">
      <c r="A21" s="21"/>
      <c r="B21" s="255" t="s">
        <v>27</v>
      </c>
      <c r="C21" s="256"/>
      <c r="D21" s="256"/>
      <c r="E21" s="256"/>
      <c r="F21" s="257"/>
    </row>
    <row r="22" spans="1:6" s="22" customFormat="1" ht="18" customHeight="1">
      <c r="A22" s="21"/>
      <c r="B22" s="255" t="s">
        <v>28</v>
      </c>
      <c r="C22" s="256"/>
      <c r="D22" s="256"/>
      <c r="E22" s="256"/>
      <c r="F22" s="257"/>
    </row>
    <row r="23" spans="1:6" s="22" customFormat="1" ht="18" customHeight="1">
      <c r="A23" s="21"/>
      <c r="B23" s="253" t="s">
        <v>13</v>
      </c>
      <c r="C23" s="253"/>
      <c r="D23" s="253"/>
      <c r="E23" s="253"/>
      <c r="F23" s="254"/>
    </row>
    <row r="24" spans="1:6" s="22" customFormat="1" ht="18" customHeight="1">
      <c r="A24" s="21"/>
      <c r="B24" s="258" t="s">
        <v>29</v>
      </c>
      <c r="C24" s="259"/>
      <c r="D24" s="259"/>
      <c r="E24" s="259"/>
      <c r="F24" s="260"/>
    </row>
    <row r="25" spans="1:6" s="22" customFormat="1" ht="18" customHeight="1">
      <c r="A25" s="21"/>
      <c r="B25" s="258" t="s">
        <v>30</v>
      </c>
      <c r="C25" s="259"/>
      <c r="D25" s="259"/>
      <c r="E25" s="259"/>
      <c r="F25" s="260"/>
    </row>
    <row r="26" spans="1:6" s="22" customFormat="1" ht="18" customHeight="1">
      <c r="A26" s="21"/>
      <c r="B26" s="258" t="s">
        <v>31</v>
      </c>
      <c r="C26" s="259"/>
      <c r="D26" s="259"/>
      <c r="E26" s="259"/>
      <c r="F26" s="260"/>
    </row>
    <row r="27" spans="1:6" s="22" customFormat="1" ht="18" customHeight="1">
      <c r="A27" s="21"/>
      <c r="B27" s="253" t="s">
        <v>32</v>
      </c>
      <c r="C27" s="253"/>
      <c r="D27" s="253"/>
      <c r="E27" s="253"/>
      <c r="F27" s="254"/>
    </row>
    <row r="28" spans="1:6" s="22" customFormat="1" ht="18" customHeight="1">
      <c r="A28" s="23"/>
      <c r="B28" s="261" t="s">
        <v>37</v>
      </c>
      <c r="C28" s="262"/>
      <c r="D28" s="262"/>
      <c r="E28" s="262"/>
      <c r="F28" s="263"/>
    </row>
    <row r="29" spans="1:6" s="22" customFormat="1" ht="18" customHeight="1">
      <c r="A29" s="23"/>
      <c r="B29" s="264"/>
      <c r="C29" s="265"/>
      <c r="D29" s="265"/>
      <c r="E29" s="265"/>
      <c r="F29" s="266"/>
    </row>
    <row r="30" spans="1:6" s="22" customFormat="1" ht="18" customHeight="1">
      <c r="A30" s="23"/>
      <c r="B30" s="267"/>
      <c r="C30" s="268"/>
      <c r="D30" s="268"/>
      <c r="E30" s="268"/>
      <c r="F30" s="269"/>
    </row>
    <row r="31" spans="1:6" s="22" customFormat="1" ht="18" customHeight="1">
      <c r="A31" s="23"/>
      <c r="B31" s="270"/>
      <c r="C31" s="271"/>
      <c r="D31" s="271"/>
      <c r="E31" s="271"/>
      <c r="F31" s="272"/>
    </row>
    <row r="32" spans="1:6" s="22" customFormat="1" ht="18" customHeight="1">
      <c r="A32" s="23"/>
      <c r="B32" s="33"/>
      <c r="C32" s="34"/>
      <c r="D32" s="34"/>
      <c r="E32" s="34"/>
      <c r="F32" s="35"/>
    </row>
    <row r="33" spans="1:6" s="22" customFormat="1" ht="18" customHeight="1" thickBot="1">
      <c r="A33" s="24" t="s">
        <v>12</v>
      </c>
      <c r="B33" s="273" t="s">
        <v>14</v>
      </c>
      <c r="C33" s="273"/>
      <c r="D33" s="273"/>
      <c r="E33" s="273"/>
      <c r="F33" s="274"/>
    </row>
    <row r="34" spans="1:6" ht="16.5">
      <c r="A34" s="25" t="s">
        <v>16</v>
      </c>
      <c r="B34" s="25"/>
      <c r="C34" s="25"/>
      <c r="D34" s="25"/>
      <c r="E34" s="25"/>
      <c r="F34" s="25"/>
    </row>
    <row r="35" spans="1:6" s="26" customFormat="1" ht="54.75" customHeight="1">
      <c r="A35" s="275" t="s">
        <v>33</v>
      </c>
      <c r="B35" s="275"/>
      <c r="C35" s="275"/>
      <c r="D35" s="275"/>
      <c r="E35" s="275"/>
      <c r="F35" s="275"/>
    </row>
    <row r="36" spans="1:6" ht="24" customHeight="1">
      <c r="A36" s="276" t="s">
        <v>22</v>
      </c>
      <c r="B36" s="276"/>
      <c r="C36" s="276"/>
      <c r="D36" s="276"/>
      <c r="E36" s="276"/>
      <c r="F36" s="276"/>
    </row>
    <row r="37" spans="1:6" ht="16.5" customHeight="1">
      <c r="A37" s="276" t="s">
        <v>23</v>
      </c>
      <c r="B37" s="276"/>
      <c r="C37" s="276"/>
      <c r="D37" s="276"/>
      <c r="E37" s="276"/>
      <c r="F37" s="276"/>
    </row>
    <row r="39" spans="1:6" ht="21">
      <c r="A39" s="9" t="s">
        <v>18</v>
      </c>
      <c r="B39" s="9"/>
      <c r="C39" s="9" t="s">
        <v>34</v>
      </c>
      <c r="D39" s="9"/>
      <c r="E39" s="9"/>
      <c r="F39" s="9"/>
    </row>
    <row r="40" spans="1:5" ht="30" customHeight="1">
      <c r="A40" s="57" t="s">
        <v>41</v>
      </c>
      <c r="C40" s="9" t="s">
        <v>20</v>
      </c>
      <c r="E40" s="9" t="s">
        <v>19</v>
      </c>
    </row>
  </sheetData>
  <mergeCells count="36">
    <mergeCell ref="B33:F33"/>
    <mergeCell ref="A35:F35"/>
    <mergeCell ref="A36:F36"/>
    <mergeCell ref="A37:F37"/>
    <mergeCell ref="B28:F28"/>
    <mergeCell ref="B29:F29"/>
    <mergeCell ref="B30:F30"/>
    <mergeCell ref="B31:F31"/>
    <mergeCell ref="B24:F24"/>
    <mergeCell ref="B25:F25"/>
    <mergeCell ref="B26:F26"/>
    <mergeCell ref="B27:F27"/>
    <mergeCell ref="B20:F20"/>
    <mergeCell ref="B21:F21"/>
    <mergeCell ref="B22:F22"/>
    <mergeCell ref="B23:F23"/>
    <mergeCell ref="A16:B16"/>
    <mergeCell ref="A17:C17"/>
    <mergeCell ref="A18:C18"/>
    <mergeCell ref="A19:C19"/>
    <mergeCell ref="A12:B12"/>
    <mergeCell ref="A13:B13"/>
    <mergeCell ref="A14:B14"/>
    <mergeCell ref="A15:B15"/>
    <mergeCell ref="A8:B8"/>
    <mergeCell ref="A9:B9"/>
    <mergeCell ref="A10:B10"/>
    <mergeCell ref="A11:B11"/>
    <mergeCell ref="A5:C5"/>
    <mergeCell ref="D5:F6"/>
    <mergeCell ref="A6:C6"/>
    <mergeCell ref="A7:C7"/>
    <mergeCell ref="A1:F1"/>
    <mergeCell ref="A2:F2"/>
    <mergeCell ref="A3:F3"/>
    <mergeCell ref="E4:F4"/>
  </mergeCells>
  <printOptions/>
  <pageMargins left="0.7480314960629921" right="0.7480314960629921" top="0.7874015748031497" bottom="0.7874015748031497" header="0.5118110236220472" footer="0.5118110236220472"/>
  <pageSetup horizontalDpi="300" verticalDpi="300" orientation="portrait" paperSize="9" scale="90" r:id="rId1"/>
</worksheet>
</file>

<file path=xl/worksheets/sheet7.xml><?xml version="1.0" encoding="utf-8"?>
<worksheet xmlns="http://schemas.openxmlformats.org/spreadsheetml/2006/main" xmlns:r="http://schemas.openxmlformats.org/officeDocument/2006/relationships">
  <dimension ref="A1:I45"/>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F16" sqref="F16"/>
    </sheetView>
  </sheetViews>
  <sheetFormatPr defaultColWidth="9.00390625" defaultRowHeight="16.5"/>
  <cols>
    <col min="1" max="1" width="22.25390625" style="28" customWidth="1"/>
    <col min="2" max="2" width="18.50390625" style="28" customWidth="1"/>
    <col min="3" max="3" width="5.875" style="29" customWidth="1"/>
    <col min="4" max="4" width="6.00390625" style="29" customWidth="1"/>
    <col min="5" max="5" width="12.125" style="30" customWidth="1"/>
    <col min="6" max="6" width="13.625" style="30" customWidth="1"/>
    <col min="7" max="7" width="5.875" style="29" customWidth="1"/>
    <col min="8" max="8" width="8.125" style="27" customWidth="1"/>
    <col min="9" max="9" width="19.125" style="28" customWidth="1"/>
    <col min="10" max="16384" width="9.00390625" style="27" customWidth="1"/>
  </cols>
  <sheetData>
    <row r="1" spans="1:9" ht="28.5" customHeight="1">
      <c r="A1" s="207" t="s">
        <v>165</v>
      </c>
      <c r="B1" s="207"/>
      <c r="C1" s="207"/>
      <c r="D1" s="207"/>
      <c r="E1" s="207"/>
      <c r="F1" s="207"/>
      <c r="G1" s="207"/>
      <c r="H1" s="207"/>
      <c r="I1" s="207"/>
    </row>
    <row r="2" spans="1:9" ht="24" customHeight="1">
      <c r="A2" s="207"/>
      <c r="B2" s="207"/>
      <c r="C2" s="207"/>
      <c r="D2" s="207"/>
      <c r="E2" s="207"/>
      <c r="F2" s="207"/>
      <c r="G2" s="207"/>
      <c r="H2" s="207"/>
      <c r="I2" s="207"/>
    </row>
    <row r="3" spans="1:9" ht="28.5" customHeight="1">
      <c r="A3" s="210" t="s">
        <v>166</v>
      </c>
      <c r="B3" s="210"/>
      <c r="C3" s="210"/>
      <c r="D3" s="210"/>
      <c r="E3" s="210"/>
      <c r="F3" s="210"/>
      <c r="G3" s="210"/>
      <c r="H3" s="210"/>
      <c r="I3" s="210"/>
    </row>
    <row r="4" spans="1:9" ht="60.75" customHeight="1">
      <c r="A4" s="36" t="s">
        <v>55</v>
      </c>
      <c r="B4" s="36" t="s">
        <v>56</v>
      </c>
      <c r="C4" s="36" t="s">
        <v>57</v>
      </c>
      <c r="D4" s="36" t="s">
        <v>58</v>
      </c>
      <c r="E4" s="37" t="s">
        <v>59</v>
      </c>
      <c r="F4" s="37" t="s">
        <v>60</v>
      </c>
      <c r="G4" s="36" t="s">
        <v>61</v>
      </c>
      <c r="H4" s="36" t="s">
        <v>62</v>
      </c>
      <c r="I4" s="36" t="s">
        <v>63</v>
      </c>
    </row>
    <row r="5" spans="1:9" ht="37.5" customHeight="1">
      <c r="A5" s="38" t="s">
        <v>64</v>
      </c>
      <c r="B5" s="49" t="s">
        <v>65</v>
      </c>
      <c r="C5" s="38"/>
      <c r="D5" s="38"/>
      <c r="E5" s="39"/>
      <c r="F5" s="39">
        <f>SUM(F6:F7)</f>
        <v>0</v>
      </c>
      <c r="G5" s="38"/>
      <c r="H5" s="38"/>
      <c r="I5" s="38"/>
    </row>
    <row r="6" spans="1:9" ht="28.5" customHeight="1">
      <c r="A6" s="40" t="s">
        <v>66</v>
      </c>
      <c r="B6" s="43" t="s">
        <v>69</v>
      </c>
      <c r="C6" s="36"/>
      <c r="D6" s="36"/>
      <c r="E6" s="37"/>
      <c r="F6" s="37"/>
      <c r="G6" s="36"/>
      <c r="H6" s="36"/>
      <c r="I6" s="43" t="s">
        <v>69</v>
      </c>
    </row>
    <row r="7" spans="1:9" ht="25.5" customHeight="1">
      <c r="A7" s="40" t="s">
        <v>38</v>
      </c>
      <c r="B7" s="43" t="s">
        <v>69</v>
      </c>
      <c r="C7" s="36"/>
      <c r="D7" s="36"/>
      <c r="E7" s="37"/>
      <c r="F7" s="37"/>
      <c r="G7" s="36"/>
      <c r="H7" s="36"/>
      <c r="I7" s="43" t="s">
        <v>69</v>
      </c>
    </row>
    <row r="8" spans="1:9" ht="45" customHeight="1">
      <c r="A8" s="41" t="s">
        <v>67</v>
      </c>
      <c r="B8" s="41" t="s">
        <v>68</v>
      </c>
      <c r="C8" s="41"/>
      <c r="D8" s="41"/>
      <c r="E8" s="42"/>
      <c r="F8" s="42">
        <f>SUM(F9:F11)</f>
        <v>285000</v>
      </c>
      <c r="G8" s="41"/>
      <c r="H8" s="41"/>
      <c r="I8" s="41"/>
    </row>
    <row r="9" spans="1:9" ht="45" customHeight="1">
      <c r="A9" s="40" t="s">
        <v>133</v>
      </c>
      <c r="B9" s="43" t="s">
        <v>69</v>
      </c>
      <c r="C9" s="36" t="s">
        <v>70</v>
      </c>
      <c r="D9" s="36">
        <v>1</v>
      </c>
      <c r="E9" s="37">
        <v>25000</v>
      </c>
      <c r="F9" s="37">
        <f>D9*E9</f>
        <v>25000</v>
      </c>
      <c r="G9" s="36" t="s">
        <v>71</v>
      </c>
      <c r="H9" s="36" t="s">
        <v>72</v>
      </c>
      <c r="I9" s="36" t="s">
        <v>73</v>
      </c>
    </row>
    <row r="10" spans="1:9" ht="45" customHeight="1">
      <c r="A10" s="31" t="s">
        <v>134</v>
      </c>
      <c r="B10" s="43" t="s">
        <v>69</v>
      </c>
      <c r="C10" s="36" t="s">
        <v>74</v>
      </c>
      <c r="D10" s="36">
        <v>8</v>
      </c>
      <c r="E10" s="37">
        <v>30000</v>
      </c>
      <c r="F10" s="37">
        <f>D10*E10</f>
        <v>240000</v>
      </c>
      <c r="G10" s="36" t="s">
        <v>71</v>
      </c>
      <c r="H10" s="36" t="s">
        <v>72</v>
      </c>
      <c r="I10" s="36" t="s">
        <v>75</v>
      </c>
    </row>
    <row r="11" spans="1:9" ht="45" customHeight="1">
      <c r="A11" s="32" t="s">
        <v>76</v>
      </c>
      <c r="B11" s="43" t="s">
        <v>69</v>
      </c>
      <c r="C11" s="36" t="s">
        <v>77</v>
      </c>
      <c r="D11" s="36">
        <v>1</v>
      </c>
      <c r="E11" s="37">
        <v>20000</v>
      </c>
      <c r="F11" s="37">
        <f>D11*E11</f>
        <v>20000</v>
      </c>
      <c r="G11" s="36" t="s">
        <v>71</v>
      </c>
      <c r="H11" s="36" t="s">
        <v>72</v>
      </c>
      <c r="I11" s="36" t="s">
        <v>78</v>
      </c>
    </row>
    <row r="12" spans="1:9" ht="37.5" customHeight="1">
      <c r="A12" s="44" t="s">
        <v>79</v>
      </c>
      <c r="B12" s="44" t="s">
        <v>80</v>
      </c>
      <c r="C12" s="44"/>
      <c r="D12" s="44"/>
      <c r="E12" s="45"/>
      <c r="F12" s="45">
        <f>SUM(F13:F14)</f>
        <v>308000</v>
      </c>
      <c r="G12" s="44"/>
      <c r="H12" s="44"/>
      <c r="I12" s="44"/>
    </row>
    <row r="13" spans="1:9" ht="28.5" customHeight="1">
      <c r="A13" s="40" t="s">
        <v>66</v>
      </c>
      <c r="B13" s="43" t="s">
        <v>69</v>
      </c>
      <c r="C13" s="50" t="s">
        <v>122</v>
      </c>
      <c r="D13" s="50">
        <v>1</v>
      </c>
      <c r="E13" s="51">
        <v>188000</v>
      </c>
      <c r="F13" s="51">
        <f>D13*E13</f>
        <v>188000</v>
      </c>
      <c r="G13" s="36"/>
      <c r="H13" s="36"/>
      <c r="I13" s="43" t="s">
        <v>69</v>
      </c>
    </row>
    <row r="14" spans="1:9" ht="25.5" customHeight="1">
      <c r="A14" s="40" t="s">
        <v>38</v>
      </c>
      <c r="B14" s="43" t="s">
        <v>69</v>
      </c>
      <c r="C14" s="50" t="s">
        <v>126</v>
      </c>
      <c r="D14" s="50">
        <v>12</v>
      </c>
      <c r="E14" s="51">
        <v>10000</v>
      </c>
      <c r="F14" s="51">
        <f>D14*E14</f>
        <v>120000</v>
      </c>
      <c r="G14" s="36"/>
      <c r="H14" s="36"/>
      <c r="I14" s="43" t="s">
        <v>69</v>
      </c>
    </row>
    <row r="15" spans="1:9" ht="37.5" customHeight="1">
      <c r="A15" s="38" t="s">
        <v>81</v>
      </c>
      <c r="B15" s="38" t="s">
        <v>82</v>
      </c>
      <c r="C15" s="38"/>
      <c r="D15" s="38"/>
      <c r="E15" s="39"/>
      <c r="F15" s="39">
        <f>SUM(F16:F17)</f>
        <v>60000</v>
      </c>
      <c r="G15" s="38"/>
      <c r="H15" s="38"/>
      <c r="I15" s="38"/>
    </row>
    <row r="16" spans="1:9" ht="28.5" customHeight="1">
      <c r="A16" s="40" t="s">
        <v>66</v>
      </c>
      <c r="B16" s="43" t="s">
        <v>69</v>
      </c>
      <c r="C16" s="50" t="s">
        <v>122</v>
      </c>
      <c r="D16" s="50">
        <v>1</v>
      </c>
      <c r="E16" s="51">
        <v>48000</v>
      </c>
      <c r="F16" s="51">
        <f>D16*E16</f>
        <v>48000</v>
      </c>
      <c r="G16" s="50"/>
      <c r="H16" s="50"/>
      <c r="I16" s="43" t="s">
        <v>69</v>
      </c>
    </row>
    <row r="17" spans="1:9" ht="25.5" customHeight="1">
      <c r="A17" s="40" t="s">
        <v>38</v>
      </c>
      <c r="B17" s="43" t="s">
        <v>69</v>
      </c>
      <c r="C17" s="50" t="s">
        <v>126</v>
      </c>
      <c r="D17" s="50">
        <v>12</v>
      </c>
      <c r="E17" s="51">
        <v>1000</v>
      </c>
      <c r="F17" s="51">
        <f>D17*E17</f>
        <v>12000</v>
      </c>
      <c r="G17" s="50"/>
      <c r="H17" s="50"/>
      <c r="I17" s="43" t="s">
        <v>69</v>
      </c>
    </row>
    <row r="18" spans="1:9" ht="45" customHeight="1">
      <c r="A18" s="41" t="s">
        <v>83</v>
      </c>
      <c r="B18" s="41" t="s">
        <v>84</v>
      </c>
      <c r="C18" s="41"/>
      <c r="D18" s="41"/>
      <c r="E18" s="42"/>
      <c r="F18" s="42">
        <f>SUM(F19:F20)</f>
        <v>1050000</v>
      </c>
      <c r="G18" s="41"/>
      <c r="H18" s="41"/>
      <c r="I18" s="41"/>
    </row>
    <row r="19" spans="1:9" ht="55.5" customHeight="1">
      <c r="A19" s="46" t="s">
        <v>85</v>
      </c>
      <c r="B19" s="43" t="s">
        <v>69</v>
      </c>
      <c r="C19" s="47" t="s">
        <v>86</v>
      </c>
      <c r="D19" s="47">
        <v>1</v>
      </c>
      <c r="E19" s="48">
        <v>250000</v>
      </c>
      <c r="F19" s="37">
        <f>D19*E19</f>
        <v>250000</v>
      </c>
      <c r="G19" s="36" t="s">
        <v>71</v>
      </c>
      <c r="H19" s="36" t="s">
        <v>72</v>
      </c>
      <c r="I19" s="36" t="s">
        <v>87</v>
      </c>
    </row>
    <row r="20" spans="1:9" ht="55.5" customHeight="1">
      <c r="A20" s="46" t="s">
        <v>88</v>
      </c>
      <c r="B20" s="43" t="s">
        <v>69</v>
      </c>
      <c r="C20" s="47" t="s">
        <v>86</v>
      </c>
      <c r="D20" s="47">
        <v>40</v>
      </c>
      <c r="E20" s="48">
        <v>20000</v>
      </c>
      <c r="F20" s="37">
        <f>D20*E20</f>
        <v>800000</v>
      </c>
      <c r="G20" s="36" t="s">
        <v>71</v>
      </c>
      <c r="H20" s="36" t="s">
        <v>72</v>
      </c>
      <c r="I20" s="36" t="s">
        <v>87</v>
      </c>
    </row>
    <row r="21" spans="1:9" ht="37.5" customHeight="1">
      <c r="A21" s="44" t="s">
        <v>89</v>
      </c>
      <c r="B21" s="44" t="s">
        <v>90</v>
      </c>
      <c r="C21" s="44"/>
      <c r="D21" s="44"/>
      <c r="E21" s="45"/>
      <c r="F21" s="45">
        <f>SUM(F22:F23)</f>
        <v>180000</v>
      </c>
      <c r="G21" s="44"/>
      <c r="H21" s="44"/>
      <c r="I21" s="44"/>
    </row>
    <row r="22" spans="1:9" ht="28.5" customHeight="1">
      <c r="A22" s="40" t="s">
        <v>66</v>
      </c>
      <c r="B22" s="43" t="s">
        <v>69</v>
      </c>
      <c r="C22" s="50" t="s">
        <v>123</v>
      </c>
      <c r="D22" s="50">
        <v>10</v>
      </c>
      <c r="E22" s="51">
        <v>12000</v>
      </c>
      <c r="F22" s="51">
        <f>D22*E22</f>
        <v>120000</v>
      </c>
      <c r="G22" s="50"/>
      <c r="H22" s="50"/>
      <c r="I22" s="43" t="s">
        <v>69</v>
      </c>
    </row>
    <row r="23" spans="1:9" ht="25.5" customHeight="1">
      <c r="A23" s="40" t="s">
        <v>38</v>
      </c>
      <c r="B23" s="43" t="s">
        <v>69</v>
      </c>
      <c r="C23" s="50" t="s">
        <v>125</v>
      </c>
      <c r="D23" s="50">
        <v>6</v>
      </c>
      <c r="E23" s="51">
        <v>10000</v>
      </c>
      <c r="F23" s="51">
        <f>D23*E23</f>
        <v>60000</v>
      </c>
      <c r="G23" s="50"/>
      <c r="H23" s="50"/>
      <c r="I23" s="43" t="s">
        <v>69</v>
      </c>
    </row>
    <row r="24" spans="1:9" ht="37.5" customHeight="1">
      <c r="A24" s="38" t="s">
        <v>91</v>
      </c>
      <c r="B24" s="38" t="s">
        <v>92</v>
      </c>
      <c r="C24" s="38"/>
      <c r="D24" s="38"/>
      <c r="E24" s="39"/>
      <c r="F24" s="39">
        <f>SUM(F25:F26)</f>
        <v>0</v>
      </c>
      <c r="G24" s="38"/>
      <c r="H24" s="38"/>
      <c r="I24" s="38"/>
    </row>
    <row r="25" spans="1:9" ht="28.5" customHeight="1">
      <c r="A25" s="40" t="s">
        <v>66</v>
      </c>
      <c r="B25" s="43" t="s">
        <v>69</v>
      </c>
      <c r="C25" s="36"/>
      <c r="D25" s="36"/>
      <c r="E25" s="37"/>
      <c r="F25" s="37">
        <f>D25*E25</f>
        <v>0</v>
      </c>
      <c r="G25" s="36"/>
      <c r="H25" s="36"/>
      <c r="I25" s="36"/>
    </row>
    <row r="26" spans="1:9" ht="25.5" customHeight="1">
      <c r="A26" s="40" t="s">
        <v>38</v>
      </c>
      <c r="B26" s="43" t="s">
        <v>69</v>
      </c>
      <c r="C26" s="36"/>
      <c r="D26" s="36"/>
      <c r="E26" s="37"/>
      <c r="F26" s="37">
        <f>D26*E26</f>
        <v>0</v>
      </c>
      <c r="G26" s="36"/>
      <c r="H26" s="36"/>
      <c r="I26" s="36"/>
    </row>
    <row r="27" spans="1:9" ht="45" customHeight="1">
      <c r="A27" s="41" t="s">
        <v>93</v>
      </c>
      <c r="B27" s="41" t="s">
        <v>94</v>
      </c>
      <c r="C27" s="41"/>
      <c r="D27" s="41"/>
      <c r="E27" s="42"/>
      <c r="F27" s="42">
        <f>SUM(F28:F29)</f>
        <v>0</v>
      </c>
      <c r="G27" s="41"/>
      <c r="H27" s="41"/>
      <c r="I27" s="41"/>
    </row>
    <row r="28" spans="1:9" ht="28.5" customHeight="1">
      <c r="A28" s="40" t="s">
        <v>66</v>
      </c>
      <c r="B28" s="43" t="s">
        <v>69</v>
      </c>
      <c r="C28" s="50" t="s">
        <v>123</v>
      </c>
      <c r="D28" s="50"/>
      <c r="E28" s="51"/>
      <c r="F28" s="51"/>
      <c r="G28" s="50"/>
      <c r="H28" s="50"/>
      <c r="I28" s="43" t="s">
        <v>69</v>
      </c>
    </row>
    <row r="29" spans="1:9" ht="25.5" customHeight="1">
      <c r="A29" s="40" t="s">
        <v>95</v>
      </c>
      <c r="B29" s="43" t="s">
        <v>69</v>
      </c>
      <c r="C29" s="50" t="s">
        <v>125</v>
      </c>
      <c r="D29" s="50"/>
      <c r="E29" s="51"/>
      <c r="F29" s="51"/>
      <c r="G29" s="50"/>
      <c r="H29" s="50"/>
      <c r="I29" s="43" t="s">
        <v>69</v>
      </c>
    </row>
    <row r="30" spans="1:9" ht="37.5" customHeight="1">
      <c r="A30" s="44" t="s">
        <v>96</v>
      </c>
      <c r="B30" s="44" t="s">
        <v>97</v>
      </c>
      <c r="C30" s="44"/>
      <c r="D30" s="44"/>
      <c r="E30" s="45"/>
      <c r="F30" s="45">
        <f>SUM(F31:F32)</f>
        <v>0</v>
      </c>
      <c r="G30" s="44"/>
      <c r="H30" s="44"/>
      <c r="I30" s="44"/>
    </row>
    <row r="31" spans="1:9" ht="28.5" customHeight="1">
      <c r="A31" s="40" t="s">
        <v>66</v>
      </c>
      <c r="B31" s="43" t="s">
        <v>69</v>
      </c>
      <c r="C31" s="50" t="s">
        <v>122</v>
      </c>
      <c r="D31" s="50"/>
      <c r="E31" s="51"/>
      <c r="F31" s="51"/>
      <c r="G31" s="50"/>
      <c r="H31" s="50"/>
      <c r="I31" s="43" t="s">
        <v>69</v>
      </c>
    </row>
    <row r="32" spans="1:9" ht="25.5" customHeight="1">
      <c r="A32" s="40" t="s">
        <v>38</v>
      </c>
      <c r="B32" s="43" t="s">
        <v>69</v>
      </c>
      <c r="C32" s="50" t="s">
        <v>124</v>
      </c>
      <c r="D32" s="50"/>
      <c r="E32" s="51"/>
      <c r="F32" s="51"/>
      <c r="G32" s="50"/>
      <c r="H32" s="50"/>
      <c r="I32" s="43" t="s">
        <v>69</v>
      </c>
    </row>
    <row r="33" spans="1:9" s="52" customFormat="1" ht="37.5" customHeight="1">
      <c r="A33" s="53" t="s">
        <v>98</v>
      </c>
      <c r="B33" s="38">
        <v>4</v>
      </c>
      <c r="C33" s="38"/>
      <c r="D33" s="38"/>
      <c r="E33" s="39"/>
      <c r="F33" s="39"/>
      <c r="G33" s="38"/>
      <c r="H33" s="38"/>
      <c r="I33" s="38"/>
    </row>
    <row r="34" spans="1:9" s="52" customFormat="1" ht="37.5" customHeight="1">
      <c r="A34" s="40" t="s">
        <v>66</v>
      </c>
      <c r="B34" s="43" t="s">
        <v>69</v>
      </c>
      <c r="C34" s="50"/>
      <c r="D34" s="50"/>
      <c r="E34" s="51"/>
      <c r="F34" s="51"/>
      <c r="G34" s="50"/>
      <c r="H34" s="50"/>
      <c r="I34" s="43" t="s">
        <v>69</v>
      </c>
    </row>
    <row r="35" spans="1:9" s="52" customFormat="1" ht="37.5" customHeight="1">
      <c r="A35" s="40" t="s">
        <v>38</v>
      </c>
      <c r="B35" s="43" t="s">
        <v>69</v>
      </c>
      <c r="C35" s="50"/>
      <c r="D35" s="50"/>
      <c r="E35" s="51"/>
      <c r="F35" s="51"/>
      <c r="G35" s="50"/>
      <c r="H35" s="50"/>
      <c r="I35" s="43" t="s">
        <v>69</v>
      </c>
    </row>
    <row r="36" spans="1:9" s="52" customFormat="1" ht="37.5" customHeight="1">
      <c r="A36" s="54" t="s">
        <v>10</v>
      </c>
      <c r="B36" s="41">
        <v>5</v>
      </c>
      <c r="C36" s="41"/>
      <c r="D36" s="41"/>
      <c r="E36" s="42"/>
      <c r="F36" s="42">
        <f>SUM(F37:F40)</f>
        <v>800000</v>
      </c>
      <c r="G36" s="41"/>
      <c r="H36" s="41"/>
      <c r="I36" s="41"/>
    </row>
    <row r="37" spans="1:9" s="52" customFormat="1" ht="37.5" customHeight="1">
      <c r="A37" s="40" t="s">
        <v>99</v>
      </c>
      <c r="B37" s="43" t="s">
        <v>69</v>
      </c>
      <c r="C37" s="50" t="s">
        <v>123</v>
      </c>
      <c r="D37" s="50">
        <v>10</v>
      </c>
      <c r="E37" s="51">
        <v>32000</v>
      </c>
      <c r="F37" s="51">
        <f>D37*E37</f>
        <v>320000</v>
      </c>
      <c r="G37" s="50"/>
      <c r="H37" s="50"/>
      <c r="I37" s="43" t="s">
        <v>69</v>
      </c>
    </row>
    <row r="38" spans="1:9" s="52" customFormat="1" ht="37.5" customHeight="1">
      <c r="A38" s="40" t="s">
        <v>100</v>
      </c>
      <c r="B38" s="43" t="s">
        <v>69</v>
      </c>
      <c r="C38" s="50" t="s">
        <v>122</v>
      </c>
      <c r="D38" s="50">
        <v>1</v>
      </c>
      <c r="E38" s="51">
        <v>300000</v>
      </c>
      <c r="F38" s="51">
        <f>D38*E38</f>
        <v>300000</v>
      </c>
      <c r="G38" s="50"/>
      <c r="H38" s="50"/>
      <c r="I38" s="43" t="s">
        <v>69</v>
      </c>
    </row>
    <row r="39" spans="1:9" s="52" customFormat="1" ht="37.5" customHeight="1">
      <c r="A39" s="40" t="s">
        <v>101</v>
      </c>
      <c r="B39" s="43" t="s">
        <v>69</v>
      </c>
      <c r="C39" s="50" t="s">
        <v>124</v>
      </c>
      <c r="D39" s="50">
        <v>12</v>
      </c>
      <c r="E39" s="51">
        <v>15000</v>
      </c>
      <c r="F39" s="51">
        <f>D39*E39</f>
        <v>180000</v>
      </c>
      <c r="G39" s="50"/>
      <c r="H39" s="50"/>
      <c r="I39" s="43" t="s">
        <v>69</v>
      </c>
    </row>
    <row r="40" spans="1:9" s="52" customFormat="1" ht="37.5" customHeight="1">
      <c r="A40" s="40" t="s">
        <v>102</v>
      </c>
      <c r="B40" s="43" t="s">
        <v>69</v>
      </c>
      <c r="C40" s="50"/>
      <c r="D40" s="50"/>
      <c r="E40" s="51"/>
      <c r="F40" s="51"/>
      <c r="G40" s="50"/>
      <c r="H40" s="50"/>
      <c r="I40" s="43" t="s">
        <v>69</v>
      </c>
    </row>
    <row r="41" spans="1:9" s="52" customFormat="1" ht="37.5" customHeight="1">
      <c r="A41" s="55" t="s">
        <v>103</v>
      </c>
      <c r="B41" s="55"/>
      <c r="C41" s="55"/>
      <c r="D41" s="55"/>
      <c r="E41" s="56"/>
      <c r="F41" s="56">
        <f>F36+F33+F30+F27+F24+F21+F18+F15+F12+F8+F5</f>
        <v>2683000</v>
      </c>
      <c r="G41" s="55"/>
      <c r="H41" s="55"/>
      <c r="I41" s="55"/>
    </row>
    <row r="42" spans="1:9" ht="52.5" customHeight="1">
      <c r="A42" s="277" t="s">
        <v>127</v>
      </c>
      <c r="B42" s="277"/>
      <c r="C42" s="277"/>
      <c r="D42" s="277"/>
      <c r="E42" s="277"/>
      <c r="F42" s="277"/>
      <c r="G42" s="277"/>
      <c r="H42" s="277"/>
      <c r="I42" s="277"/>
    </row>
    <row r="44" spans="1:9" ht="33.75" customHeight="1">
      <c r="A44" s="209"/>
      <c r="B44" s="209"/>
      <c r="C44" s="209"/>
      <c r="D44" s="209"/>
      <c r="E44" s="209"/>
      <c r="F44" s="209"/>
      <c r="G44" s="209"/>
      <c r="H44" s="209"/>
      <c r="I44" s="209"/>
    </row>
    <row r="45" spans="1:9" ht="44.25" customHeight="1">
      <c r="A45" s="209"/>
      <c r="B45" s="209"/>
      <c r="C45" s="209"/>
      <c r="D45" s="209"/>
      <c r="E45" s="209"/>
      <c r="F45" s="209"/>
      <c r="G45" s="209"/>
      <c r="H45" s="209"/>
      <c r="I45" s="209"/>
    </row>
  </sheetData>
  <mergeCells count="6">
    <mergeCell ref="A1:I1"/>
    <mergeCell ref="A44:I44"/>
    <mergeCell ref="A45:I45"/>
    <mergeCell ref="A2:I2"/>
    <mergeCell ref="A3:I3"/>
    <mergeCell ref="A42:I42"/>
  </mergeCells>
  <printOptions/>
  <pageMargins left="0.5511811023622047" right="0.15748031496062992" top="0.7874015748031497" bottom="0.7874015748031497" header="0.5118110236220472" footer="0.5118110236220472"/>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教育部中辦</cp:lastModifiedBy>
  <cp:lastPrinted>2012-04-20T07:55:18Z</cp:lastPrinted>
  <dcterms:created xsi:type="dcterms:W3CDTF">2007-03-15T00:54:21Z</dcterms:created>
  <dcterms:modified xsi:type="dcterms:W3CDTF">2012-04-20T08:05:37Z</dcterms:modified>
  <cp:category/>
  <cp:version/>
  <cp:contentType/>
  <cp:contentStatus/>
</cp:coreProperties>
</file>