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0.125.179.100\工作案件\01-規劃設計案\106年度\106年度校舍案\【高中職組－107年學校新建工程控管計畫】\00-高中職學校申辦新興工程填報資料\"/>
    </mc:Choice>
  </mc:AlternateContent>
  <bookViews>
    <workbookView xWindow="0" yWindow="0" windowWidth="28800" windowHeight="12180"/>
  </bookViews>
  <sheets>
    <sheet name="工作表1" sheetId="1" r:id="rId1"/>
  </sheets>
  <definedNames>
    <definedName name="_xlnm.Print_Area" localSheetId="0">工作表1!$A$2:$AX$32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32" i="1" l="1"/>
  <c r="AT32" i="1"/>
  <c r="AU31" i="1"/>
  <c r="AU28" i="1"/>
  <c r="AU30" i="1"/>
  <c r="AT31" i="1" l="1"/>
  <c r="AT30" i="1"/>
  <c r="AK30" i="1"/>
  <c r="AJ30" i="1"/>
  <c r="AA30" i="1"/>
  <c r="Z30" i="1"/>
  <c r="P30" i="1"/>
  <c r="Q29" i="1"/>
  <c r="P29" i="1"/>
  <c r="Q20" i="1"/>
  <c r="P20" i="1"/>
  <c r="Q30" i="1"/>
  <c r="G30" i="1"/>
  <c r="F30" i="1"/>
  <c r="F20" i="1"/>
  <c r="F29" i="1"/>
  <c r="AU19" i="1" l="1"/>
  <c r="AU18" i="1"/>
  <c r="AU17" i="1"/>
  <c r="AU16" i="1"/>
  <c r="AU15" i="1"/>
  <c r="AU14" i="1"/>
  <c r="AK19" i="1"/>
  <c r="AK18" i="1"/>
  <c r="AK17" i="1"/>
  <c r="AK16" i="1"/>
  <c r="AK15" i="1"/>
  <c r="AK14" i="1"/>
  <c r="AA19" i="1"/>
  <c r="AA18" i="1"/>
  <c r="AA17" i="1"/>
  <c r="AA16" i="1"/>
  <c r="AA15" i="1"/>
  <c r="AA14" i="1"/>
  <c r="Q19" i="1"/>
  <c r="Q18" i="1"/>
  <c r="Q17" i="1"/>
  <c r="Q16" i="1"/>
  <c r="Q15" i="1"/>
  <c r="Q14" i="1"/>
  <c r="G14" i="1"/>
  <c r="G15" i="1"/>
  <c r="G16" i="1"/>
  <c r="G17" i="1"/>
  <c r="G18" i="1"/>
  <c r="G19" i="1"/>
  <c r="AT29" i="1" l="1"/>
  <c r="AU29" i="1" s="1"/>
  <c r="AU27" i="1"/>
  <c r="AU26" i="1"/>
  <c r="AU25" i="1"/>
  <c r="AU24" i="1"/>
  <c r="AU23" i="1"/>
  <c r="AU22" i="1"/>
  <c r="AU21" i="1"/>
  <c r="AU13" i="1"/>
  <c r="AT20" i="1"/>
  <c r="AU20" i="1" s="1"/>
  <c r="AJ29" i="1"/>
  <c r="AK29" i="1" s="1"/>
  <c r="AK28" i="1"/>
  <c r="AK27" i="1"/>
  <c r="AK26" i="1"/>
  <c r="AK25" i="1"/>
  <c r="AK24" i="1"/>
  <c r="AK23" i="1"/>
  <c r="AK22" i="1"/>
  <c r="AK21" i="1"/>
  <c r="AJ13" i="1"/>
  <c r="AJ12" i="1"/>
  <c r="Z29" i="1"/>
  <c r="AA29" i="1" s="1"/>
  <c r="G20" i="1"/>
  <c r="AA28" i="1"/>
  <c r="AA27" i="1"/>
  <c r="AA26" i="1"/>
  <c r="AA25" i="1"/>
  <c r="AA24" i="1"/>
  <c r="AA23" i="1"/>
  <c r="AA22" i="1"/>
  <c r="AA21" i="1"/>
  <c r="Z13" i="1"/>
  <c r="Z12" i="1"/>
  <c r="Q28" i="1"/>
  <c r="Q27" i="1"/>
  <c r="Q26" i="1"/>
  <c r="Q25" i="1"/>
  <c r="Q24" i="1"/>
  <c r="Q23" i="1"/>
  <c r="Q22" i="1"/>
  <c r="Q21" i="1"/>
  <c r="P13" i="1"/>
  <c r="Q13" i="1" s="1"/>
  <c r="P12" i="1"/>
  <c r="Q12" i="1" s="1"/>
  <c r="G22" i="1"/>
  <c r="F13" i="1"/>
  <c r="G13" i="1" s="1"/>
  <c r="G21" i="1"/>
  <c r="G23" i="1"/>
  <c r="G24" i="1"/>
  <c r="G25" i="1"/>
  <c r="G26" i="1"/>
  <c r="G27" i="1"/>
  <c r="G28" i="1"/>
  <c r="F12" i="1"/>
  <c r="G12" i="1" s="1"/>
  <c r="AA12" i="1" l="1"/>
  <c r="AJ20" i="1"/>
  <c r="AK20" i="1" s="1"/>
  <c r="Z20" i="1"/>
  <c r="AA20" i="1" s="1"/>
  <c r="AK13" i="1"/>
  <c r="AA13" i="1"/>
  <c r="AU12" i="1"/>
  <c r="AK12" i="1"/>
  <c r="G29" i="1" l="1"/>
</calcChain>
</file>

<file path=xl/sharedStrings.xml><?xml version="1.0" encoding="utf-8"?>
<sst xmlns="http://schemas.openxmlformats.org/spreadsheetml/2006/main" count="207" uniqueCount="71">
  <si>
    <t>校名：</t>
  </si>
  <si>
    <t>工程名稱：</t>
  </si>
  <si>
    <t>樓層</t>
  </si>
  <si>
    <t>規劃面積</t>
  </si>
  <si>
    <t>設備標準</t>
  </si>
  <si>
    <t>空間名稱</t>
  </si>
  <si>
    <t>數量</t>
  </si>
  <si>
    <t>單位</t>
  </si>
  <si>
    <t>空間功能說明</t>
  </si>
  <si>
    <t>平方公尺</t>
  </si>
  <si>
    <t>坪</t>
  </si>
  <si>
    <t>面積標準</t>
  </si>
  <si>
    <t>設置標準</t>
  </si>
  <si>
    <t>日期：</t>
    <phoneticPr fontId="3" type="noConversion"/>
  </si>
  <si>
    <t>一樓</t>
    <phoneticPr fontId="3" type="noConversion"/>
  </si>
  <si>
    <t>普通教室</t>
    <phoneticPr fontId="3" type="noConversion"/>
  </si>
  <si>
    <t>間</t>
    <phoneticPr fontId="3" type="noConversion"/>
  </si>
  <si>
    <t>普通教室面積每間9m*10m；
此為室內空間(不含走廊)</t>
    <phoneticPr fontId="3" type="noConversion"/>
  </si>
  <si>
    <t>陽台</t>
    <phoneticPr fontId="3" type="noConversion"/>
  </si>
  <si>
    <t>間</t>
    <phoneticPr fontId="3" type="noConversion"/>
  </si>
  <si>
    <t>普統教室單元面積為82m2，共九間</t>
    <phoneticPr fontId="3" type="noConversion"/>
  </si>
  <si>
    <t>提供各間普通教室學生洗手檯、放置打掃用具、設置垃圾回收處，陽台單元面積為13m2，共9間</t>
    <phoneticPr fontId="3" type="noConversion"/>
  </si>
  <si>
    <t>教具室</t>
    <phoneticPr fontId="3" type="noConversion"/>
  </si>
  <si>
    <t>間</t>
    <phoneticPr fontId="3" type="noConversion"/>
  </si>
  <si>
    <t>儲存教學教具空間，單元面積為60m2，共1 間</t>
    <phoneticPr fontId="3" type="noConversion"/>
  </si>
  <si>
    <t>≦60m2(1間)</t>
    <phoneticPr fontId="3" type="noConversion"/>
  </si>
  <si>
    <t>以鄰近教學研究室為原則</t>
    <phoneticPr fontId="3" type="noConversion"/>
  </si>
  <si>
    <t>男女廁</t>
    <phoneticPr fontId="3" type="noConversion"/>
  </si>
  <si>
    <t>間</t>
    <phoneticPr fontId="3" type="noConversion"/>
  </si>
  <si>
    <t>走廊</t>
    <phoneticPr fontId="3" type="noConversion"/>
  </si>
  <si>
    <t>座</t>
    <phoneticPr fontId="3" type="noConversion"/>
  </si>
  <si>
    <t>無障礙廁所</t>
    <phoneticPr fontId="3" type="noConversion"/>
  </si>
  <si>
    <t>間</t>
    <phoneticPr fontId="3" type="noConversion"/>
  </si>
  <si>
    <t>茶水間</t>
    <phoneticPr fontId="3" type="noConversion"/>
  </si>
  <si>
    <t>間</t>
    <phoneticPr fontId="3" type="noConversion"/>
  </si>
  <si>
    <t>室內樓梯</t>
    <phoneticPr fontId="3" type="noConversion"/>
  </si>
  <si>
    <t>座</t>
    <phoneticPr fontId="3" type="noConversion"/>
  </si>
  <si>
    <t>半室外樓梯</t>
    <phoneticPr fontId="3" type="noConversion"/>
  </si>
  <si>
    <t>電梯</t>
    <phoneticPr fontId="3" type="noConversion"/>
  </si>
  <si>
    <t>供無障礙及貨品運輸使用</t>
    <phoneticPr fontId="3" type="noConversion"/>
  </si>
  <si>
    <t>二樓</t>
    <phoneticPr fontId="3" type="noConversion"/>
  </si>
  <si>
    <t>三樓</t>
    <phoneticPr fontId="3" type="noConversion"/>
  </si>
  <si>
    <t>四樓</t>
    <phoneticPr fontId="3" type="noConversion"/>
  </si>
  <si>
    <t>屋突層</t>
    <phoneticPr fontId="3" type="noConversion"/>
  </si>
  <si>
    <t>一樓樓地板面積</t>
    <phoneticPr fontId="3" type="noConversion"/>
  </si>
  <si>
    <t>二樓樓地板面積</t>
    <phoneticPr fontId="3" type="noConversion"/>
  </si>
  <si>
    <t>三樓樓地板面積</t>
    <phoneticPr fontId="3" type="noConversion"/>
  </si>
  <si>
    <t>四樓樓地板面積</t>
    <phoneticPr fontId="3" type="noConversion"/>
  </si>
  <si>
    <t>機電設備空間</t>
    <phoneticPr fontId="3" type="noConversion"/>
  </si>
  <si>
    <t>間</t>
    <phoneticPr fontId="3" type="noConversion"/>
  </si>
  <si>
    <t>含管道間、機房、機械室、消防/發電機室、電梯機房、設備平台</t>
    <phoneticPr fontId="3" type="noConversion"/>
  </si>
  <si>
    <t>倘上列欄位不足，請自行增列。</t>
    <phoneticPr fontId="3" type="noConversion"/>
  </si>
  <si>
    <t>倘上列欄位不足，請自行增列。</t>
    <phoneticPr fontId="3" type="noConversion"/>
  </si>
  <si>
    <t>倘上列欄位不足，請自行增列。</t>
    <phoneticPr fontId="3" type="noConversion"/>
  </si>
  <si>
    <t>灰色底已設公式，勿更動</t>
  </si>
  <si>
    <t>9-1</t>
  </si>
  <si>
    <t>主要空間內容</t>
    <phoneticPr fontId="3" type="noConversion"/>
  </si>
  <si>
    <t>主要空間內容</t>
    <phoneticPr fontId="3" type="noConversion"/>
  </si>
  <si>
    <t>主要空間內容</t>
    <phoneticPr fontId="3" type="noConversion"/>
  </si>
  <si>
    <t>主要空間內容</t>
    <phoneticPr fontId="3" type="noConversion"/>
  </si>
  <si>
    <t>主要空間內容</t>
    <phoneticPr fontId="3" type="noConversion"/>
  </si>
  <si>
    <t>主要空間小計</t>
    <phoneticPr fontId="3" type="noConversion"/>
  </si>
  <si>
    <t>主要空間小計</t>
    <phoneticPr fontId="3" type="noConversion"/>
  </si>
  <si>
    <t>主要空間小計</t>
    <phoneticPr fontId="3" type="noConversion"/>
  </si>
  <si>
    <t>主要空間小計</t>
    <phoneticPr fontId="3" type="noConversion"/>
  </si>
  <si>
    <t>公共設施空間小計</t>
    <phoneticPr fontId="3" type="noConversion"/>
  </si>
  <si>
    <t>公共設施空間小計</t>
    <phoneticPr fontId="3" type="noConversion"/>
  </si>
  <si>
    <t>屋突層樓地板面積</t>
    <phoneticPr fontId="3" type="noConversion"/>
  </si>
  <si>
    <t>總樓地板面積</t>
    <phoneticPr fontId="3" type="noConversion"/>
  </si>
  <si>
    <t>公共設施空間-樓地板面積合計</t>
    <phoneticPr fontId="3" type="noConversion"/>
  </si>
  <si>
    <t>「國立高級中等學校新興營建工程」工程量體及空間需求表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</si>
</sst>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2"/>
      <color rgb="FFFF0000"/>
      <name val="微軟正黑體"/>
      <family val="2"/>
      <charset val="136"/>
    </font>
    <font>
      <b/>
      <sz val="14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微軟正黑體"/>
      <family val="2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8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4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zoomScaleNormal="100" zoomScaleSheetLayoutView="25" workbookViewId="0">
      <selection activeCell="B6" sqref="B6:E6"/>
    </sheetView>
  </sheetViews>
  <sheetFormatPr defaultRowHeight="16.5" x14ac:dyDescent="0.25"/>
  <cols>
    <col min="2" max="2" width="15.625" customWidth="1"/>
    <col min="5" max="5" width="35.625" customWidth="1"/>
    <col min="6" max="6" width="12.625" customWidth="1"/>
    <col min="7" max="7" width="9.5" bestFit="1" customWidth="1"/>
    <col min="8" max="8" width="30.625" customWidth="1"/>
    <col min="9" max="9" width="16.125" style="8" customWidth="1"/>
    <col min="12" max="12" width="15.625" customWidth="1"/>
    <col min="15" max="15" width="35.625" customWidth="1"/>
    <col min="16" max="16" width="12.625" customWidth="1"/>
    <col min="17" max="17" width="9.5" bestFit="1" customWidth="1"/>
    <col min="18" max="18" width="30.625" customWidth="1"/>
    <col min="19" max="19" width="16.125" customWidth="1"/>
    <col min="22" max="22" width="15.625" customWidth="1"/>
    <col min="23" max="23" width="9.125" bestFit="1" customWidth="1"/>
    <col min="25" max="25" width="35.625" customWidth="1"/>
    <col min="26" max="26" width="12.625" customWidth="1"/>
    <col min="27" max="27" width="9.875" bestFit="1" customWidth="1"/>
    <col min="28" max="28" width="30.625" customWidth="1"/>
    <col min="29" max="29" width="16.125" customWidth="1"/>
    <col min="32" max="32" width="15.625" customWidth="1"/>
    <col min="33" max="33" width="9.125" bestFit="1" customWidth="1"/>
    <col min="35" max="35" width="35.625" customWidth="1"/>
    <col min="36" max="36" width="12.625" customWidth="1"/>
    <col min="37" max="37" width="9.875" bestFit="1" customWidth="1"/>
    <col min="38" max="38" width="30.625" customWidth="1"/>
    <col min="39" max="39" width="16.125" customWidth="1"/>
    <col min="42" max="42" width="15.625" customWidth="1"/>
    <col min="43" max="43" width="9.125" bestFit="1" customWidth="1"/>
    <col min="45" max="45" width="35.625" customWidth="1"/>
    <col min="46" max="46" width="12.625" customWidth="1"/>
    <col min="47" max="47" width="10.5" bestFit="1" customWidth="1"/>
    <col min="48" max="48" width="30.625" customWidth="1"/>
    <col min="49" max="49" width="16.125" customWidth="1"/>
  </cols>
  <sheetData>
    <row r="1" spans="1:49" x14ac:dyDescent="0.25">
      <c r="I1" s="40" t="s">
        <v>55</v>
      </c>
    </row>
    <row r="2" spans="1:49" x14ac:dyDescent="0.25">
      <c r="I2" s="40"/>
    </row>
    <row r="3" spans="1:49" ht="30" customHeight="1" x14ac:dyDescent="0.25">
      <c r="A3" s="21" t="s">
        <v>70</v>
      </c>
      <c r="B3" s="21"/>
      <c r="C3" s="21"/>
      <c r="D3" s="21"/>
      <c r="E3" s="21"/>
      <c r="F3" s="21"/>
      <c r="G3" s="21"/>
      <c r="H3" s="21"/>
      <c r="I3" s="21"/>
    </row>
    <row r="4" spans="1:49" ht="30" customHeight="1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49" ht="30" customHeight="1" x14ac:dyDescent="0.25">
      <c r="A5" s="18"/>
      <c r="B5" s="18"/>
      <c r="C5" s="18"/>
      <c r="D5" s="18"/>
      <c r="E5" s="18"/>
      <c r="F5" s="18"/>
      <c r="G5" s="18"/>
      <c r="H5" s="18"/>
      <c r="I5" s="19"/>
    </row>
    <row r="6" spans="1:49" ht="30" customHeight="1" x14ac:dyDescent="0.25">
      <c r="A6" s="1" t="s">
        <v>0</v>
      </c>
      <c r="B6" s="22"/>
      <c r="C6" s="22"/>
      <c r="D6" s="22"/>
      <c r="E6" s="22"/>
      <c r="F6" s="18"/>
      <c r="G6" s="18"/>
      <c r="H6" s="18"/>
      <c r="I6" s="19"/>
    </row>
    <row r="7" spans="1:49" ht="30" customHeight="1" x14ac:dyDescent="0.25">
      <c r="A7" s="23" t="s">
        <v>1</v>
      </c>
      <c r="B7" s="23"/>
      <c r="C7" s="23"/>
      <c r="D7" s="23"/>
      <c r="E7" s="23"/>
      <c r="F7" s="18"/>
      <c r="G7" s="18"/>
      <c r="H7" s="18"/>
      <c r="I7" s="19"/>
    </row>
    <row r="8" spans="1:49" ht="30" customHeight="1" x14ac:dyDescent="0.25">
      <c r="A8" s="23" t="s">
        <v>13</v>
      </c>
      <c r="B8" s="23"/>
      <c r="C8" s="23"/>
      <c r="D8" s="23"/>
      <c r="E8" s="23"/>
      <c r="F8" s="18"/>
      <c r="G8" s="18"/>
      <c r="H8" s="18"/>
      <c r="I8" s="19"/>
    </row>
    <row r="9" spans="1:49" x14ac:dyDescent="0.25">
      <c r="A9" s="18"/>
      <c r="B9" s="18"/>
      <c r="C9" s="18"/>
      <c r="D9" s="18"/>
      <c r="E9" s="18"/>
      <c r="F9" s="20" t="s">
        <v>54</v>
      </c>
      <c r="G9" s="20"/>
      <c r="H9" s="20"/>
      <c r="I9" s="20"/>
      <c r="P9" s="20" t="s">
        <v>54</v>
      </c>
      <c r="Q9" s="20"/>
      <c r="R9" s="20"/>
      <c r="S9" s="20"/>
      <c r="Z9" s="20" t="s">
        <v>54</v>
      </c>
      <c r="AA9" s="20"/>
      <c r="AB9" s="20"/>
      <c r="AC9" s="20"/>
      <c r="AJ9" s="20" t="s">
        <v>54</v>
      </c>
      <c r="AK9" s="20"/>
      <c r="AL9" s="20"/>
      <c r="AM9" s="20"/>
      <c r="AT9" s="20" t="s">
        <v>54</v>
      </c>
      <c r="AU9" s="20"/>
      <c r="AV9" s="20"/>
      <c r="AW9" s="20"/>
    </row>
    <row r="10" spans="1:49" ht="45" customHeight="1" x14ac:dyDescent="0.25">
      <c r="A10" s="28" t="s">
        <v>2</v>
      </c>
      <c r="B10" s="28" t="s">
        <v>56</v>
      </c>
      <c r="C10" s="28"/>
      <c r="D10" s="28"/>
      <c r="E10" s="28"/>
      <c r="F10" s="28" t="s">
        <v>3</v>
      </c>
      <c r="G10" s="28"/>
      <c r="H10" s="28" t="s">
        <v>4</v>
      </c>
      <c r="I10" s="28"/>
      <c r="K10" s="28" t="s">
        <v>2</v>
      </c>
      <c r="L10" s="28" t="s">
        <v>57</v>
      </c>
      <c r="M10" s="28"/>
      <c r="N10" s="28"/>
      <c r="O10" s="28"/>
      <c r="P10" s="28" t="s">
        <v>3</v>
      </c>
      <c r="Q10" s="28"/>
      <c r="R10" s="28" t="s">
        <v>4</v>
      </c>
      <c r="S10" s="28"/>
      <c r="U10" s="28" t="s">
        <v>2</v>
      </c>
      <c r="V10" s="28" t="s">
        <v>58</v>
      </c>
      <c r="W10" s="28"/>
      <c r="X10" s="28"/>
      <c r="Y10" s="28"/>
      <c r="Z10" s="28" t="s">
        <v>3</v>
      </c>
      <c r="AA10" s="28"/>
      <c r="AB10" s="28" t="s">
        <v>4</v>
      </c>
      <c r="AC10" s="28"/>
      <c r="AE10" s="28" t="s">
        <v>2</v>
      </c>
      <c r="AF10" s="28" t="s">
        <v>59</v>
      </c>
      <c r="AG10" s="28"/>
      <c r="AH10" s="28"/>
      <c r="AI10" s="28"/>
      <c r="AJ10" s="28" t="s">
        <v>3</v>
      </c>
      <c r="AK10" s="28"/>
      <c r="AL10" s="28" t="s">
        <v>4</v>
      </c>
      <c r="AM10" s="28"/>
      <c r="AO10" s="28" t="s">
        <v>2</v>
      </c>
      <c r="AP10" s="28" t="s">
        <v>60</v>
      </c>
      <c r="AQ10" s="28"/>
      <c r="AR10" s="28"/>
      <c r="AS10" s="28"/>
      <c r="AT10" s="28" t="s">
        <v>3</v>
      </c>
      <c r="AU10" s="28"/>
      <c r="AV10" s="28" t="s">
        <v>4</v>
      </c>
      <c r="AW10" s="28"/>
    </row>
    <row r="11" spans="1:49" ht="45" customHeight="1" x14ac:dyDescent="0.25">
      <c r="A11" s="28"/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K11" s="28"/>
      <c r="L11" s="2" t="s">
        <v>5</v>
      </c>
      <c r="M11" s="2" t="s">
        <v>6</v>
      </c>
      <c r="N11" s="2" t="s">
        <v>7</v>
      </c>
      <c r="O11" s="2" t="s">
        <v>8</v>
      </c>
      <c r="P11" s="2" t="s">
        <v>9</v>
      </c>
      <c r="Q11" s="2" t="s">
        <v>10</v>
      </c>
      <c r="R11" s="2" t="s">
        <v>11</v>
      </c>
      <c r="S11" s="2" t="s">
        <v>12</v>
      </c>
      <c r="U11" s="28"/>
      <c r="V11" s="2" t="s">
        <v>5</v>
      </c>
      <c r="W11" s="2" t="s">
        <v>6</v>
      </c>
      <c r="X11" s="2" t="s">
        <v>7</v>
      </c>
      <c r="Y11" s="2" t="s">
        <v>8</v>
      </c>
      <c r="Z11" s="2" t="s">
        <v>9</v>
      </c>
      <c r="AA11" s="2" t="s">
        <v>10</v>
      </c>
      <c r="AB11" s="2" t="s">
        <v>11</v>
      </c>
      <c r="AC11" s="2" t="s">
        <v>12</v>
      </c>
      <c r="AE11" s="28"/>
      <c r="AF11" s="2" t="s">
        <v>5</v>
      </c>
      <c r="AG11" s="2" t="s">
        <v>6</v>
      </c>
      <c r="AH11" s="2" t="s">
        <v>7</v>
      </c>
      <c r="AI11" s="2" t="s">
        <v>8</v>
      </c>
      <c r="AJ11" s="2" t="s">
        <v>9</v>
      </c>
      <c r="AK11" s="2" t="s">
        <v>10</v>
      </c>
      <c r="AL11" s="2" t="s">
        <v>11</v>
      </c>
      <c r="AM11" s="2" t="s">
        <v>12</v>
      </c>
      <c r="AO11" s="28"/>
      <c r="AP11" s="2" t="s">
        <v>5</v>
      </c>
      <c r="AQ11" s="2" t="s">
        <v>6</v>
      </c>
      <c r="AR11" s="2" t="s">
        <v>7</v>
      </c>
      <c r="AS11" s="2" t="s">
        <v>8</v>
      </c>
      <c r="AT11" s="2" t="s">
        <v>9</v>
      </c>
      <c r="AU11" s="2" t="s">
        <v>10</v>
      </c>
      <c r="AV11" s="2" t="s">
        <v>11</v>
      </c>
      <c r="AW11" s="2" t="s">
        <v>12</v>
      </c>
    </row>
    <row r="12" spans="1:49" ht="45" customHeight="1" x14ac:dyDescent="0.25">
      <c r="A12" s="25" t="s">
        <v>14</v>
      </c>
      <c r="B12" s="10" t="s">
        <v>15</v>
      </c>
      <c r="C12" s="10">
        <v>9</v>
      </c>
      <c r="D12" s="10" t="s">
        <v>16</v>
      </c>
      <c r="E12" s="11" t="s">
        <v>20</v>
      </c>
      <c r="F12" s="12">
        <f>9*82</f>
        <v>738</v>
      </c>
      <c r="G12" s="15">
        <f>F12/3.305785</f>
        <v>223.24500837168779</v>
      </c>
      <c r="H12" s="11" t="s">
        <v>17</v>
      </c>
      <c r="I12" s="11"/>
      <c r="K12" s="25" t="s">
        <v>40</v>
      </c>
      <c r="L12" s="10" t="s">
        <v>15</v>
      </c>
      <c r="M12" s="10">
        <v>9</v>
      </c>
      <c r="N12" s="10" t="s">
        <v>16</v>
      </c>
      <c r="O12" s="11" t="s">
        <v>20</v>
      </c>
      <c r="P12" s="12">
        <f>9*82</f>
        <v>738</v>
      </c>
      <c r="Q12" s="15">
        <f>P12/3.305785</f>
        <v>223.24500837168779</v>
      </c>
      <c r="R12" s="11" t="s">
        <v>17</v>
      </c>
      <c r="S12" s="11"/>
      <c r="U12" s="25" t="s">
        <v>41</v>
      </c>
      <c r="V12" s="10" t="s">
        <v>15</v>
      </c>
      <c r="W12" s="10">
        <v>9</v>
      </c>
      <c r="X12" s="10" t="s">
        <v>16</v>
      </c>
      <c r="Y12" s="11" t="s">
        <v>20</v>
      </c>
      <c r="Z12" s="12">
        <f>9*82</f>
        <v>738</v>
      </c>
      <c r="AA12" s="15">
        <f>Z12/3.305785</f>
        <v>223.24500837168779</v>
      </c>
      <c r="AB12" s="11" t="s">
        <v>17</v>
      </c>
      <c r="AC12" s="11"/>
      <c r="AE12" s="25" t="s">
        <v>42</v>
      </c>
      <c r="AF12" s="10" t="s">
        <v>15</v>
      </c>
      <c r="AG12" s="10">
        <v>9</v>
      </c>
      <c r="AH12" s="10" t="s">
        <v>16</v>
      </c>
      <c r="AI12" s="11" t="s">
        <v>20</v>
      </c>
      <c r="AJ12" s="12">
        <f>9*82</f>
        <v>738</v>
      </c>
      <c r="AK12" s="15">
        <f>AJ12/3.305785</f>
        <v>223.24500837168779</v>
      </c>
      <c r="AL12" s="11" t="s">
        <v>17</v>
      </c>
      <c r="AM12" s="11"/>
      <c r="AO12" s="25" t="s">
        <v>43</v>
      </c>
      <c r="AP12" s="10"/>
      <c r="AQ12" s="10"/>
      <c r="AR12" s="10"/>
      <c r="AS12" s="11"/>
      <c r="AT12" s="10"/>
      <c r="AU12" s="15">
        <f>AT12/3.305785</f>
        <v>0</v>
      </c>
      <c r="AV12" s="11"/>
      <c r="AW12" s="11"/>
    </row>
    <row r="13" spans="1:49" ht="45" customHeight="1" x14ac:dyDescent="0.25">
      <c r="A13" s="26"/>
      <c r="B13" s="10" t="s">
        <v>22</v>
      </c>
      <c r="C13" s="10">
        <v>1</v>
      </c>
      <c r="D13" s="10" t="s">
        <v>23</v>
      </c>
      <c r="E13" s="11" t="s">
        <v>24</v>
      </c>
      <c r="F13" s="12">
        <f>60*1</f>
        <v>60</v>
      </c>
      <c r="G13" s="15">
        <f t="shared" ref="G13:G28" si="0">F13/3.305785</f>
        <v>18.150000680625023</v>
      </c>
      <c r="H13" s="13" t="s">
        <v>25</v>
      </c>
      <c r="I13" s="11" t="s">
        <v>26</v>
      </c>
      <c r="K13" s="26"/>
      <c r="L13" s="10" t="s">
        <v>22</v>
      </c>
      <c r="M13" s="10">
        <v>1</v>
      </c>
      <c r="N13" s="10" t="s">
        <v>23</v>
      </c>
      <c r="O13" s="11" t="s">
        <v>24</v>
      </c>
      <c r="P13" s="12">
        <f>60*1</f>
        <v>60</v>
      </c>
      <c r="Q13" s="15">
        <f t="shared" ref="Q13:Q28" si="1">P13/3.305785</f>
        <v>18.150000680625023</v>
      </c>
      <c r="R13" s="13" t="s">
        <v>25</v>
      </c>
      <c r="S13" s="11" t="s">
        <v>26</v>
      </c>
      <c r="U13" s="26"/>
      <c r="V13" s="10" t="s">
        <v>22</v>
      </c>
      <c r="W13" s="10">
        <v>1</v>
      </c>
      <c r="X13" s="10" t="s">
        <v>23</v>
      </c>
      <c r="Y13" s="11" t="s">
        <v>24</v>
      </c>
      <c r="Z13" s="12">
        <f>60*1</f>
        <v>60</v>
      </c>
      <c r="AA13" s="15">
        <f t="shared" ref="AA13:AA28" si="2">Z13/3.305785</f>
        <v>18.150000680625023</v>
      </c>
      <c r="AB13" s="13" t="s">
        <v>25</v>
      </c>
      <c r="AC13" s="11" t="s">
        <v>26</v>
      </c>
      <c r="AE13" s="26"/>
      <c r="AF13" s="10" t="s">
        <v>22</v>
      </c>
      <c r="AG13" s="10">
        <v>1</v>
      </c>
      <c r="AH13" s="10" t="s">
        <v>23</v>
      </c>
      <c r="AI13" s="11" t="s">
        <v>24</v>
      </c>
      <c r="AJ13" s="12">
        <f>60*1</f>
        <v>60</v>
      </c>
      <c r="AK13" s="15">
        <f t="shared" ref="AK13:AK28" si="3">AJ13/3.305785</f>
        <v>18.150000680625023</v>
      </c>
      <c r="AL13" s="13" t="s">
        <v>25</v>
      </c>
      <c r="AM13" s="11" t="s">
        <v>26</v>
      </c>
      <c r="AO13" s="26"/>
      <c r="AP13" s="10"/>
      <c r="AQ13" s="10"/>
      <c r="AR13" s="10"/>
      <c r="AS13" s="11"/>
      <c r="AT13" s="10"/>
      <c r="AU13" s="15">
        <f t="shared" ref="AU13:AU27" si="4">AT13/3.305785</f>
        <v>0</v>
      </c>
      <c r="AV13" s="13"/>
      <c r="AW13" s="11"/>
    </row>
    <row r="14" spans="1:49" ht="45" customHeight="1" x14ac:dyDescent="0.25">
      <c r="A14" s="26"/>
      <c r="B14" s="10"/>
      <c r="C14" s="10"/>
      <c r="D14" s="10"/>
      <c r="E14" s="11"/>
      <c r="F14" s="12"/>
      <c r="G14" s="15">
        <f t="shared" si="0"/>
        <v>0</v>
      </c>
      <c r="H14" s="13"/>
      <c r="I14" s="11"/>
      <c r="K14" s="26"/>
      <c r="L14" s="10"/>
      <c r="M14" s="10"/>
      <c r="N14" s="10"/>
      <c r="O14" s="11"/>
      <c r="P14" s="12"/>
      <c r="Q14" s="15">
        <f t="shared" si="1"/>
        <v>0</v>
      </c>
      <c r="R14" s="13"/>
      <c r="S14" s="11"/>
      <c r="U14" s="26"/>
      <c r="V14" s="10"/>
      <c r="W14" s="10"/>
      <c r="X14" s="10"/>
      <c r="Y14" s="11"/>
      <c r="Z14" s="12"/>
      <c r="AA14" s="15">
        <f t="shared" si="2"/>
        <v>0</v>
      </c>
      <c r="AB14" s="13"/>
      <c r="AC14" s="11"/>
      <c r="AE14" s="26"/>
      <c r="AF14" s="10"/>
      <c r="AG14" s="10"/>
      <c r="AH14" s="10"/>
      <c r="AI14" s="11"/>
      <c r="AJ14" s="12"/>
      <c r="AK14" s="15">
        <f t="shared" si="3"/>
        <v>0</v>
      </c>
      <c r="AL14" s="13"/>
      <c r="AM14" s="11"/>
      <c r="AO14" s="26"/>
      <c r="AP14" s="10"/>
      <c r="AQ14" s="10"/>
      <c r="AR14" s="10"/>
      <c r="AS14" s="11"/>
      <c r="AT14" s="10"/>
      <c r="AU14" s="15">
        <f t="shared" si="4"/>
        <v>0</v>
      </c>
      <c r="AV14" s="13"/>
      <c r="AW14" s="11"/>
    </row>
    <row r="15" spans="1:49" ht="45" customHeight="1" x14ac:dyDescent="0.25">
      <c r="A15" s="26"/>
      <c r="B15" s="10"/>
      <c r="C15" s="10"/>
      <c r="D15" s="10"/>
      <c r="E15" s="11"/>
      <c r="F15" s="12"/>
      <c r="G15" s="15">
        <f t="shared" si="0"/>
        <v>0</v>
      </c>
      <c r="H15" s="13"/>
      <c r="I15" s="11"/>
      <c r="K15" s="26"/>
      <c r="L15" s="10"/>
      <c r="M15" s="10"/>
      <c r="N15" s="10"/>
      <c r="O15" s="11"/>
      <c r="P15" s="12"/>
      <c r="Q15" s="15">
        <f t="shared" si="1"/>
        <v>0</v>
      </c>
      <c r="R15" s="13"/>
      <c r="S15" s="11"/>
      <c r="U15" s="26"/>
      <c r="V15" s="10"/>
      <c r="W15" s="10"/>
      <c r="X15" s="10"/>
      <c r="Y15" s="11"/>
      <c r="Z15" s="12"/>
      <c r="AA15" s="15">
        <f t="shared" si="2"/>
        <v>0</v>
      </c>
      <c r="AB15" s="13"/>
      <c r="AC15" s="11"/>
      <c r="AE15" s="26"/>
      <c r="AF15" s="10"/>
      <c r="AG15" s="10"/>
      <c r="AH15" s="10"/>
      <c r="AI15" s="11"/>
      <c r="AJ15" s="12"/>
      <c r="AK15" s="15">
        <f t="shared" si="3"/>
        <v>0</v>
      </c>
      <c r="AL15" s="13"/>
      <c r="AM15" s="11"/>
      <c r="AO15" s="26"/>
      <c r="AP15" s="10"/>
      <c r="AQ15" s="10"/>
      <c r="AR15" s="10"/>
      <c r="AS15" s="11"/>
      <c r="AT15" s="10"/>
      <c r="AU15" s="15">
        <f t="shared" si="4"/>
        <v>0</v>
      </c>
      <c r="AV15" s="13"/>
      <c r="AW15" s="11"/>
    </row>
    <row r="16" spans="1:49" ht="45" customHeight="1" x14ac:dyDescent="0.25">
      <c r="A16" s="26"/>
      <c r="B16" s="10"/>
      <c r="C16" s="10"/>
      <c r="D16" s="10"/>
      <c r="E16" s="11"/>
      <c r="F16" s="12"/>
      <c r="G16" s="15">
        <f t="shared" si="0"/>
        <v>0</v>
      </c>
      <c r="H16" s="13"/>
      <c r="I16" s="11"/>
      <c r="K16" s="26"/>
      <c r="L16" s="10"/>
      <c r="M16" s="10"/>
      <c r="N16" s="10"/>
      <c r="O16" s="11"/>
      <c r="P16" s="12"/>
      <c r="Q16" s="15">
        <f t="shared" si="1"/>
        <v>0</v>
      </c>
      <c r="R16" s="13"/>
      <c r="S16" s="11"/>
      <c r="U16" s="26"/>
      <c r="V16" s="10"/>
      <c r="W16" s="10"/>
      <c r="X16" s="10"/>
      <c r="Y16" s="11"/>
      <c r="Z16" s="12"/>
      <c r="AA16" s="15">
        <f t="shared" si="2"/>
        <v>0</v>
      </c>
      <c r="AB16" s="13"/>
      <c r="AC16" s="11"/>
      <c r="AE16" s="26"/>
      <c r="AF16" s="10"/>
      <c r="AG16" s="10"/>
      <c r="AH16" s="10"/>
      <c r="AI16" s="11"/>
      <c r="AJ16" s="12"/>
      <c r="AK16" s="15">
        <f t="shared" si="3"/>
        <v>0</v>
      </c>
      <c r="AL16" s="13"/>
      <c r="AM16" s="11"/>
      <c r="AO16" s="26"/>
      <c r="AP16" s="10"/>
      <c r="AQ16" s="10"/>
      <c r="AR16" s="10"/>
      <c r="AS16" s="11"/>
      <c r="AT16" s="10"/>
      <c r="AU16" s="15">
        <f t="shared" si="4"/>
        <v>0</v>
      </c>
      <c r="AV16" s="13"/>
      <c r="AW16" s="11"/>
    </row>
    <row r="17" spans="1:49" ht="45" customHeight="1" x14ac:dyDescent="0.25">
      <c r="A17" s="26"/>
      <c r="B17" s="10"/>
      <c r="C17" s="10"/>
      <c r="D17" s="10"/>
      <c r="E17" s="11"/>
      <c r="F17" s="12"/>
      <c r="G17" s="15">
        <f t="shared" si="0"/>
        <v>0</v>
      </c>
      <c r="H17" s="13"/>
      <c r="I17" s="11"/>
      <c r="K17" s="26"/>
      <c r="L17" s="10"/>
      <c r="M17" s="10"/>
      <c r="N17" s="10"/>
      <c r="O17" s="11"/>
      <c r="P17" s="12"/>
      <c r="Q17" s="15">
        <f t="shared" si="1"/>
        <v>0</v>
      </c>
      <c r="R17" s="13"/>
      <c r="S17" s="11"/>
      <c r="U17" s="26"/>
      <c r="V17" s="10"/>
      <c r="W17" s="10"/>
      <c r="X17" s="10"/>
      <c r="Y17" s="11"/>
      <c r="Z17" s="12"/>
      <c r="AA17" s="15">
        <f t="shared" si="2"/>
        <v>0</v>
      </c>
      <c r="AB17" s="13"/>
      <c r="AC17" s="11"/>
      <c r="AE17" s="26"/>
      <c r="AF17" s="10"/>
      <c r="AG17" s="10"/>
      <c r="AH17" s="10"/>
      <c r="AI17" s="11"/>
      <c r="AJ17" s="12"/>
      <c r="AK17" s="15">
        <f t="shared" si="3"/>
        <v>0</v>
      </c>
      <c r="AL17" s="13"/>
      <c r="AM17" s="11"/>
      <c r="AO17" s="26"/>
      <c r="AP17" s="10"/>
      <c r="AQ17" s="10"/>
      <c r="AR17" s="10"/>
      <c r="AS17" s="11"/>
      <c r="AT17" s="10"/>
      <c r="AU17" s="15">
        <f t="shared" si="4"/>
        <v>0</v>
      </c>
      <c r="AV17" s="13"/>
      <c r="AW17" s="11"/>
    </row>
    <row r="18" spans="1:49" ht="45" customHeight="1" x14ac:dyDescent="0.25">
      <c r="A18" s="26"/>
      <c r="B18" s="10"/>
      <c r="C18" s="10"/>
      <c r="D18" s="10"/>
      <c r="E18" s="11"/>
      <c r="F18" s="12"/>
      <c r="G18" s="15">
        <f t="shared" si="0"/>
        <v>0</v>
      </c>
      <c r="H18" s="13"/>
      <c r="I18" s="11"/>
      <c r="K18" s="26"/>
      <c r="L18" s="10"/>
      <c r="M18" s="10"/>
      <c r="N18" s="10"/>
      <c r="O18" s="11"/>
      <c r="P18" s="12"/>
      <c r="Q18" s="15">
        <f t="shared" si="1"/>
        <v>0</v>
      </c>
      <c r="R18" s="13"/>
      <c r="S18" s="11"/>
      <c r="U18" s="26"/>
      <c r="V18" s="10"/>
      <c r="W18" s="10"/>
      <c r="X18" s="10"/>
      <c r="Y18" s="11"/>
      <c r="Z18" s="12"/>
      <c r="AA18" s="15">
        <f t="shared" si="2"/>
        <v>0</v>
      </c>
      <c r="AB18" s="13"/>
      <c r="AC18" s="11"/>
      <c r="AE18" s="26"/>
      <c r="AF18" s="10"/>
      <c r="AG18" s="10"/>
      <c r="AH18" s="10"/>
      <c r="AI18" s="11"/>
      <c r="AJ18" s="12"/>
      <c r="AK18" s="15">
        <f t="shared" si="3"/>
        <v>0</v>
      </c>
      <c r="AL18" s="13"/>
      <c r="AM18" s="11"/>
      <c r="AO18" s="26"/>
      <c r="AP18" s="10"/>
      <c r="AQ18" s="10"/>
      <c r="AR18" s="10"/>
      <c r="AS18" s="11"/>
      <c r="AT18" s="10"/>
      <c r="AU18" s="15">
        <f t="shared" si="4"/>
        <v>0</v>
      </c>
      <c r="AV18" s="13"/>
      <c r="AW18" s="11"/>
    </row>
    <row r="19" spans="1:49" ht="45" customHeight="1" x14ac:dyDescent="0.25">
      <c r="A19" s="26"/>
      <c r="B19" s="10"/>
      <c r="C19" s="10"/>
      <c r="D19" s="10"/>
      <c r="E19" s="11"/>
      <c r="F19" s="12"/>
      <c r="G19" s="15">
        <f t="shared" si="0"/>
        <v>0</v>
      </c>
      <c r="H19" s="13"/>
      <c r="I19" s="11"/>
      <c r="K19" s="26"/>
      <c r="L19" s="10"/>
      <c r="M19" s="10"/>
      <c r="N19" s="10"/>
      <c r="O19" s="11"/>
      <c r="P19" s="12"/>
      <c r="Q19" s="15">
        <f t="shared" si="1"/>
        <v>0</v>
      </c>
      <c r="R19" s="13"/>
      <c r="S19" s="11"/>
      <c r="U19" s="26"/>
      <c r="V19" s="10"/>
      <c r="W19" s="10"/>
      <c r="X19" s="10"/>
      <c r="Y19" s="11"/>
      <c r="Z19" s="12"/>
      <c r="AA19" s="15">
        <f t="shared" si="2"/>
        <v>0</v>
      </c>
      <c r="AB19" s="13"/>
      <c r="AC19" s="11"/>
      <c r="AE19" s="26"/>
      <c r="AF19" s="10"/>
      <c r="AG19" s="10"/>
      <c r="AH19" s="10"/>
      <c r="AI19" s="11"/>
      <c r="AJ19" s="12"/>
      <c r="AK19" s="15">
        <f t="shared" si="3"/>
        <v>0</v>
      </c>
      <c r="AL19" s="13"/>
      <c r="AM19" s="11"/>
      <c r="AO19" s="26"/>
      <c r="AP19" s="10"/>
      <c r="AQ19" s="10"/>
      <c r="AR19" s="10"/>
      <c r="AS19" s="11"/>
      <c r="AT19" s="10"/>
      <c r="AU19" s="15">
        <f t="shared" si="4"/>
        <v>0</v>
      </c>
      <c r="AV19" s="13"/>
      <c r="AW19" s="11"/>
    </row>
    <row r="20" spans="1:49" ht="45" customHeight="1" x14ac:dyDescent="0.25">
      <c r="A20" s="26"/>
      <c r="B20" s="30" t="s">
        <v>61</v>
      </c>
      <c r="C20" s="31"/>
      <c r="D20" s="31"/>
      <c r="E20" s="32"/>
      <c r="F20" s="15">
        <f>SUM(F12:F19)</f>
        <v>798</v>
      </c>
      <c r="G20" s="15">
        <f>F20/3.305785</f>
        <v>241.39500905231282</v>
      </c>
      <c r="H20" s="13"/>
      <c r="I20" s="11"/>
      <c r="K20" s="26"/>
      <c r="L20" s="30" t="s">
        <v>61</v>
      </c>
      <c r="M20" s="31"/>
      <c r="N20" s="31"/>
      <c r="O20" s="32"/>
      <c r="P20" s="15">
        <f>SUM(P12:P19)</f>
        <v>798</v>
      </c>
      <c r="Q20" s="15">
        <f>P20/3.305785</f>
        <v>241.39500905231282</v>
      </c>
      <c r="R20" s="13"/>
      <c r="S20" s="11"/>
      <c r="U20" s="26"/>
      <c r="V20" s="30" t="s">
        <v>62</v>
      </c>
      <c r="W20" s="31"/>
      <c r="X20" s="31"/>
      <c r="Y20" s="32"/>
      <c r="Z20" s="14">
        <f>SUM(Z12:Z19)</f>
        <v>798</v>
      </c>
      <c r="AA20" s="15">
        <f>Z20/3.305785</f>
        <v>241.39500905231282</v>
      </c>
      <c r="AB20" s="13"/>
      <c r="AC20" s="11"/>
      <c r="AE20" s="26"/>
      <c r="AF20" s="30" t="s">
        <v>63</v>
      </c>
      <c r="AG20" s="31"/>
      <c r="AH20" s="31"/>
      <c r="AI20" s="32"/>
      <c r="AJ20" s="15">
        <f>SUM(AJ12:AJ19)</f>
        <v>798</v>
      </c>
      <c r="AK20" s="15">
        <f>AJ20/3.305785</f>
        <v>241.39500905231282</v>
      </c>
      <c r="AL20" s="13"/>
      <c r="AM20" s="11"/>
      <c r="AO20" s="26"/>
      <c r="AP20" s="30" t="s">
        <v>64</v>
      </c>
      <c r="AQ20" s="31"/>
      <c r="AR20" s="31"/>
      <c r="AS20" s="32"/>
      <c r="AT20" s="15">
        <f>SUM(AT12:AT19)</f>
        <v>0</v>
      </c>
      <c r="AU20" s="15">
        <f>AT20/3.305785</f>
        <v>0</v>
      </c>
      <c r="AV20" s="13"/>
      <c r="AW20" s="11"/>
    </row>
    <row r="21" spans="1:49" ht="45" customHeight="1" x14ac:dyDescent="0.25">
      <c r="A21" s="26"/>
      <c r="B21" s="10" t="s">
        <v>18</v>
      </c>
      <c r="C21" s="10">
        <v>9</v>
      </c>
      <c r="D21" s="10" t="s">
        <v>19</v>
      </c>
      <c r="E21" s="11" t="s">
        <v>21</v>
      </c>
      <c r="F21" s="12">
        <v>117</v>
      </c>
      <c r="G21" s="15">
        <f>F21/3.305785</f>
        <v>35.392501327218795</v>
      </c>
      <c r="H21" s="13"/>
      <c r="I21" s="11"/>
      <c r="K21" s="26"/>
      <c r="L21" s="10" t="s">
        <v>18</v>
      </c>
      <c r="M21" s="10">
        <v>9</v>
      </c>
      <c r="N21" s="10" t="s">
        <v>19</v>
      </c>
      <c r="O21" s="11" t="s">
        <v>21</v>
      </c>
      <c r="P21" s="12">
        <v>117</v>
      </c>
      <c r="Q21" s="15">
        <f>P21/3.305785</f>
        <v>35.392501327218795</v>
      </c>
      <c r="R21" s="13"/>
      <c r="S21" s="11"/>
      <c r="U21" s="26"/>
      <c r="V21" s="10" t="s">
        <v>18</v>
      </c>
      <c r="W21" s="10">
        <v>9</v>
      </c>
      <c r="X21" s="10" t="s">
        <v>19</v>
      </c>
      <c r="Y21" s="11" t="s">
        <v>21</v>
      </c>
      <c r="Z21" s="12">
        <v>117</v>
      </c>
      <c r="AA21" s="15">
        <f>Z21/3.305785</f>
        <v>35.392501327218795</v>
      </c>
      <c r="AB21" s="13"/>
      <c r="AC21" s="11"/>
      <c r="AE21" s="26"/>
      <c r="AF21" s="10" t="s">
        <v>18</v>
      </c>
      <c r="AG21" s="10">
        <v>9</v>
      </c>
      <c r="AH21" s="10" t="s">
        <v>19</v>
      </c>
      <c r="AI21" s="11" t="s">
        <v>21</v>
      </c>
      <c r="AJ21" s="12">
        <v>117</v>
      </c>
      <c r="AK21" s="15">
        <f>AJ21/3.305785</f>
        <v>35.392501327218795</v>
      </c>
      <c r="AL21" s="13"/>
      <c r="AM21" s="11"/>
      <c r="AO21" s="26"/>
      <c r="AP21" s="10" t="s">
        <v>48</v>
      </c>
      <c r="AQ21" s="10">
        <v>1</v>
      </c>
      <c r="AR21" s="10" t="s">
        <v>49</v>
      </c>
      <c r="AS21" s="11" t="s">
        <v>50</v>
      </c>
      <c r="AT21" s="12">
        <v>100</v>
      </c>
      <c r="AU21" s="15">
        <f>AT21/3.305785</f>
        <v>30.25000113437504</v>
      </c>
      <c r="AV21" s="13"/>
      <c r="AW21" s="11"/>
    </row>
    <row r="22" spans="1:49" ht="45" customHeight="1" x14ac:dyDescent="0.25">
      <c r="A22" s="26"/>
      <c r="B22" s="10" t="s">
        <v>27</v>
      </c>
      <c r="C22" s="10">
        <v>2</v>
      </c>
      <c r="D22" s="10" t="s">
        <v>28</v>
      </c>
      <c r="E22" s="13"/>
      <c r="F22" s="12">
        <v>56</v>
      </c>
      <c r="G22" s="15">
        <f t="shared" si="0"/>
        <v>16.940000635250023</v>
      </c>
      <c r="H22" s="13"/>
      <c r="I22" s="11"/>
      <c r="K22" s="26"/>
      <c r="L22" s="10" t="s">
        <v>27</v>
      </c>
      <c r="M22" s="10">
        <v>2</v>
      </c>
      <c r="N22" s="10" t="s">
        <v>28</v>
      </c>
      <c r="O22" s="13"/>
      <c r="P22" s="12">
        <v>56</v>
      </c>
      <c r="Q22" s="15">
        <f t="shared" si="1"/>
        <v>16.940000635250023</v>
      </c>
      <c r="R22" s="7"/>
      <c r="S22" s="6"/>
      <c r="U22" s="26"/>
      <c r="V22" s="10" t="s">
        <v>27</v>
      </c>
      <c r="W22" s="10">
        <v>2</v>
      </c>
      <c r="X22" s="10" t="s">
        <v>28</v>
      </c>
      <c r="Y22" s="13"/>
      <c r="Z22" s="12">
        <v>56</v>
      </c>
      <c r="AA22" s="15">
        <f t="shared" si="2"/>
        <v>16.940000635250023</v>
      </c>
      <c r="AB22" s="7"/>
      <c r="AC22" s="6"/>
      <c r="AE22" s="26"/>
      <c r="AF22" s="10" t="s">
        <v>27</v>
      </c>
      <c r="AG22" s="10">
        <v>2</v>
      </c>
      <c r="AH22" s="10" t="s">
        <v>28</v>
      </c>
      <c r="AI22" s="13"/>
      <c r="AJ22" s="12">
        <v>56</v>
      </c>
      <c r="AK22" s="15">
        <f t="shared" si="3"/>
        <v>16.940000635250023</v>
      </c>
      <c r="AL22" s="7"/>
      <c r="AM22" s="6"/>
      <c r="AO22" s="26"/>
      <c r="AP22" s="10"/>
      <c r="AQ22" s="10"/>
      <c r="AR22" s="10"/>
      <c r="AS22" s="13"/>
      <c r="AT22" s="10"/>
      <c r="AU22" s="15">
        <f t="shared" si="4"/>
        <v>0</v>
      </c>
      <c r="AV22" s="7"/>
      <c r="AW22" s="6"/>
    </row>
    <row r="23" spans="1:49" ht="45" customHeight="1" x14ac:dyDescent="0.25">
      <c r="A23" s="26"/>
      <c r="B23" s="10" t="s">
        <v>31</v>
      </c>
      <c r="C23" s="10">
        <v>1</v>
      </c>
      <c r="D23" s="10" t="s">
        <v>32</v>
      </c>
      <c r="E23" s="13"/>
      <c r="F23" s="12">
        <v>4</v>
      </c>
      <c r="G23" s="15">
        <f t="shared" si="0"/>
        <v>1.2100000453750017</v>
      </c>
      <c r="H23" s="13"/>
      <c r="I23" s="11"/>
      <c r="K23" s="26"/>
      <c r="L23" s="10" t="s">
        <v>31</v>
      </c>
      <c r="M23" s="10">
        <v>1</v>
      </c>
      <c r="N23" s="10" t="s">
        <v>32</v>
      </c>
      <c r="O23" s="13"/>
      <c r="P23" s="12">
        <v>4</v>
      </c>
      <c r="Q23" s="15">
        <f t="shared" si="1"/>
        <v>1.2100000453750017</v>
      </c>
      <c r="R23" s="7"/>
      <c r="S23" s="6"/>
      <c r="U23" s="26"/>
      <c r="V23" s="10" t="s">
        <v>31</v>
      </c>
      <c r="W23" s="10">
        <v>1</v>
      </c>
      <c r="X23" s="10" t="s">
        <v>32</v>
      </c>
      <c r="Y23" s="13"/>
      <c r="Z23" s="12">
        <v>4</v>
      </c>
      <c r="AA23" s="15">
        <f t="shared" si="2"/>
        <v>1.2100000453750017</v>
      </c>
      <c r="AB23" s="7"/>
      <c r="AC23" s="6"/>
      <c r="AE23" s="26"/>
      <c r="AF23" s="10" t="s">
        <v>31</v>
      </c>
      <c r="AG23" s="10">
        <v>1</v>
      </c>
      <c r="AH23" s="10" t="s">
        <v>32</v>
      </c>
      <c r="AI23" s="13"/>
      <c r="AJ23" s="12">
        <v>4</v>
      </c>
      <c r="AK23" s="15">
        <f t="shared" si="3"/>
        <v>1.2100000453750017</v>
      </c>
      <c r="AL23" s="7"/>
      <c r="AM23" s="6"/>
      <c r="AO23" s="26"/>
      <c r="AP23" s="10"/>
      <c r="AQ23" s="10"/>
      <c r="AR23" s="10"/>
      <c r="AS23" s="13"/>
      <c r="AT23" s="10"/>
      <c r="AU23" s="15">
        <f t="shared" si="4"/>
        <v>0</v>
      </c>
      <c r="AV23" s="7"/>
      <c r="AW23" s="6"/>
    </row>
    <row r="24" spans="1:49" ht="45" customHeight="1" x14ac:dyDescent="0.25">
      <c r="A24" s="26"/>
      <c r="B24" s="10" t="s">
        <v>29</v>
      </c>
      <c r="C24" s="10">
        <v>1</v>
      </c>
      <c r="D24" s="10" t="s">
        <v>30</v>
      </c>
      <c r="E24" s="13"/>
      <c r="F24" s="12">
        <v>378</v>
      </c>
      <c r="G24" s="15">
        <f t="shared" si="0"/>
        <v>114.34500428793766</v>
      </c>
      <c r="H24" s="13"/>
      <c r="I24" s="11"/>
      <c r="K24" s="26"/>
      <c r="L24" s="10" t="s">
        <v>29</v>
      </c>
      <c r="M24" s="10">
        <v>1</v>
      </c>
      <c r="N24" s="10" t="s">
        <v>30</v>
      </c>
      <c r="O24" s="13"/>
      <c r="P24" s="12">
        <v>378</v>
      </c>
      <c r="Q24" s="15">
        <f t="shared" si="1"/>
        <v>114.34500428793766</v>
      </c>
      <c r="R24" s="7"/>
      <c r="S24" s="6"/>
      <c r="U24" s="26"/>
      <c r="V24" s="10" t="s">
        <v>29</v>
      </c>
      <c r="W24" s="10">
        <v>1</v>
      </c>
      <c r="X24" s="10" t="s">
        <v>30</v>
      </c>
      <c r="Y24" s="13"/>
      <c r="Z24" s="12">
        <v>378</v>
      </c>
      <c r="AA24" s="15">
        <f t="shared" si="2"/>
        <v>114.34500428793766</v>
      </c>
      <c r="AB24" s="7"/>
      <c r="AC24" s="6"/>
      <c r="AE24" s="26"/>
      <c r="AF24" s="10" t="s">
        <v>29</v>
      </c>
      <c r="AG24" s="10">
        <v>1</v>
      </c>
      <c r="AH24" s="10" t="s">
        <v>30</v>
      </c>
      <c r="AI24" s="13"/>
      <c r="AJ24" s="12">
        <v>378</v>
      </c>
      <c r="AK24" s="15">
        <f t="shared" si="3"/>
        <v>114.34500428793766</v>
      </c>
      <c r="AL24" s="7"/>
      <c r="AM24" s="6"/>
      <c r="AO24" s="26"/>
      <c r="AP24" s="10"/>
      <c r="AQ24" s="10"/>
      <c r="AR24" s="10"/>
      <c r="AS24" s="13"/>
      <c r="AT24" s="10"/>
      <c r="AU24" s="15">
        <f t="shared" si="4"/>
        <v>0</v>
      </c>
      <c r="AV24" s="7"/>
      <c r="AW24" s="6"/>
    </row>
    <row r="25" spans="1:49" ht="45" customHeight="1" x14ac:dyDescent="0.25">
      <c r="A25" s="26"/>
      <c r="B25" s="10" t="s">
        <v>33</v>
      </c>
      <c r="C25" s="10">
        <v>1</v>
      </c>
      <c r="D25" s="10" t="s">
        <v>34</v>
      </c>
      <c r="E25" s="13"/>
      <c r="F25" s="12">
        <v>4</v>
      </c>
      <c r="G25" s="15">
        <f t="shared" si="0"/>
        <v>1.2100000453750017</v>
      </c>
      <c r="H25" s="13"/>
      <c r="I25" s="11"/>
      <c r="K25" s="26"/>
      <c r="L25" s="10" t="s">
        <v>33</v>
      </c>
      <c r="M25" s="10">
        <v>1</v>
      </c>
      <c r="N25" s="10" t="s">
        <v>34</v>
      </c>
      <c r="O25" s="13"/>
      <c r="P25" s="12">
        <v>4</v>
      </c>
      <c r="Q25" s="15">
        <f t="shared" si="1"/>
        <v>1.2100000453750017</v>
      </c>
      <c r="R25" s="7"/>
      <c r="S25" s="6"/>
      <c r="U25" s="26"/>
      <c r="V25" s="10" t="s">
        <v>33</v>
      </c>
      <c r="W25" s="10">
        <v>1</v>
      </c>
      <c r="X25" s="10" t="s">
        <v>34</v>
      </c>
      <c r="Y25" s="13"/>
      <c r="Z25" s="12">
        <v>4</v>
      </c>
      <c r="AA25" s="15">
        <f t="shared" si="2"/>
        <v>1.2100000453750017</v>
      </c>
      <c r="AB25" s="7"/>
      <c r="AC25" s="6"/>
      <c r="AE25" s="26"/>
      <c r="AF25" s="10" t="s">
        <v>33</v>
      </c>
      <c r="AG25" s="10">
        <v>1</v>
      </c>
      <c r="AH25" s="10" t="s">
        <v>34</v>
      </c>
      <c r="AI25" s="13"/>
      <c r="AJ25" s="12">
        <v>4</v>
      </c>
      <c r="AK25" s="15">
        <f t="shared" si="3"/>
        <v>1.2100000453750017</v>
      </c>
      <c r="AL25" s="7"/>
      <c r="AM25" s="6"/>
      <c r="AO25" s="26"/>
      <c r="AP25" s="10"/>
      <c r="AQ25" s="10"/>
      <c r="AR25" s="10"/>
      <c r="AS25" s="13"/>
      <c r="AT25" s="10"/>
      <c r="AU25" s="15">
        <f t="shared" si="4"/>
        <v>0</v>
      </c>
      <c r="AV25" s="7"/>
      <c r="AW25" s="6"/>
    </row>
    <row r="26" spans="1:49" ht="45" customHeight="1" x14ac:dyDescent="0.25">
      <c r="A26" s="26"/>
      <c r="B26" s="10" t="s">
        <v>35</v>
      </c>
      <c r="C26" s="10">
        <v>1</v>
      </c>
      <c r="D26" s="10" t="s">
        <v>36</v>
      </c>
      <c r="E26" s="13"/>
      <c r="F26" s="12">
        <v>24</v>
      </c>
      <c r="G26" s="15">
        <f t="shared" si="0"/>
        <v>7.2600002722500099</v>
      </c>
      <c r="H26" s="13"/>
      <c r="I26" s="11"/>
      <c r="K26" s="26"/>
      <c r="L26" s="10" t="s">
        <v>35</v>
      </c>
      <c r="M26" s="10">
        <v>1</v>
      </c>
      <c r="N26" s="10" t="s">
        <v>36</v>
      </c>
      <c r="O26" s="13"/>
      <c r="P26" s="12">
        <v>24</v>
      </c>
      <c r="Q26" s="15">
        <f t="shared" si="1"/>
        <v>7.2600002722500099</v>
      </c>
      <c r="R26" s="7"/>
      <c r="S26" s="6"/>
      <c r="U26" s="26"/>
      <c r="V26" s="10" t="s">
        <v>35</v>
      </c>
      <c r="W26" s="10">
        <v>1</v>
      </c>
      <c r="X26" s="10" t="s">
        <v>36</v>
      </c>
      <c r="Y26" s="13"/>
      <c r="Z26" s="12">
        <v>24</v>
      </c>
      <c r="AA26" s="15">
        <f t="shared" si="2"/>
        <v>7.2600002722500099</v>
      </c>
      <c r="AB26" s="7"/>
      <c r="AC26" s="6"/>
      <c r="AE26" s="26"/>
      <c r="AF26" s="10" t="s">
        <v>35</v>
      </c>
      <c r="AG26" s="10">
        <v>1</v>
      </c>
      <c r="AH26" s="10" t="s">
        <v>36</v>
      </c>
      <c r="AI26" s="13"/>
      <c r="AJ26" s="12">
        <v>24</v>
      </c>
      <c r="AK26" s="15">
        <f t="shared" si="3"/>
        <v>7.2600002722500099</v>
      </c>
      <c r="AL26" s="7"/>
      <c r="AM26" s="6"/>
      <c r="AO26" s="26"/>
      <c r="AP26" s="10"/>
      <c r="AQ26" s="10"/>
      <c r="AR26" s="10"/>
      <c r="AS26" s="13"/>
      <c r="AT26" s="10"/>
      <c r="AU26" s="15">
        <f t="shared" si="4"/>
        <v>0</v>
      </c>
      <c r="AV26" s="7"/>
      <c r="AW26" s="6"/>
    </row>
    <row r="27" spans="1:49" ht="45" customHeight="1" x14ac:dyDescent="0.25">
      <c r="A27" s="26"/>
      <c r="B27" s="10" t="s">
        <v>37</v>
      </c>
      <c r="C27" s="10">
        <v>1</v>
      </c>
      <c r="D27" s="10" t="s">
        <v>36</v>
      </c>
      <c r="E27" s="13"/>
      <c r="F27" s="12">
        <v>17</v>
      </c>
      <c r="G27" s="15">
        <f t="shared" si="0"/>
        <v>5.142500192843757</v>
      </c>
      <c r="H27" s="13"/>
      <c r="I27" s="11"/>
      <c r="K27" s="26"/>
      <c r="L27" s="10" t="s">
        <v>37</v>
      </c>
      <c r="M27" s="10">
        <v>1</v>
      </c>
      <c r="N27" s="10" t="s">
        <v>36</v>
      </c>
      <c r="O27" s="13"/>
      <c r="P27" s="12">
        <v>17</v>
      </c>
      <c r="Q27" s="15">
        <f t="shared" si="1"/>
        <v>5.142500192843757</v>
      </c>
      <c r="R27" s="7"/>
      <c r="S27" s="6"/>
      <c r="U27" s="26"/>
      <c r="V27" s="10" t="s">
        <v>37</v>
      </c>
      <c r="W27" s="10">
        <v>1</v>
      </c>
      <c r="X27" s="10" t="s">
        <v>36</v>
      </c>
      <c r="Y27" s="13"/>
      <c r="Z27" s="12">
        <v>17</v>
      </c>
      <c r="AA27" s="15">
        <f t="shared" si="2"/>
        <v>5.142500192843757</v>
      </c>
      <c r="AB27" s="7"/>
      <c r="AC27" s="6"/>
      <c r="AE27" s="26"/>
      <c r="AF27" s="10" t="s">
        <v>37</v>
      </c>
      <c r="AG27" s="10">
        <v>1</v>
      </c>
      <c r="AH27" s="10" t="s">
        <v>36</v>
      </c>
      <c r="AI27" s="13"/>
      <c r="AJ27" s="12">
        <v>17</v>
      </c>
      <c r="AK27" s="15">
        <f t="shared" si="3"/>
        <v>5.142500192843757</v>
      </c>
      <c r="AL27" s="7"/>
      <c r="AM27" s="6"/>
      <c r="AO27" s="26"/>
      <c r="AP27" s="10"/>
      <c r="AQ27" s="10"/>
      <c r="AR27" s="10"/>
      <c r="AS27" s="13"/>
      <c r="AT27" s="10"/>
      <c r="AU27" s="15">
        <f t="shared" si="4"/>
        <v>0</v>
      </c>
      <c r="AV27" s="7"/>
      <c r="AW27" s="6"/>
    </row>
    <row r="28" spans="1:49" ht="45" customHeight="1" x14ac:dyDescent="0.25">
      <c r="A28" s="26"/>
      <c r="B28" s="10" t="s">
        <v>38</v>
      </c>
      <c r="C28" s="10">
        <v>1</v>
      </c>
      <c r="D28" s="10" t="s">
        <v>36</v>
      </c>
      <c r="E28" s="13" t="s">
        <v>39</v>
      </c>
      <c r="F28" s="12">
        <v>8</v>
      </c>
      <c r="G28" s="15">
        <f t="shared" si="0"/>
        <v>2.4200000907500034</v>
      </c>
      <c r="H28" s="13"/>
      <c r="I28" s="11"/>
      <c r="K28" s="26"/>
      <c r="L28" s="10" t="s">
        <v>38</v>
      </c>
      <c r="M28" s="10">
        <v>1</v>
      </c>
      <c r="N28" s="10" t="s">
        <v>36</v>
      </c>
      <c r="O28" s="13" t="s">
        <v>39</v>
      </c>
      <c r="P28" s="12">
        <v>8</v>
      </c>
      <c r="Q28" s="15">
        <f t="shared" si="1"/>
        <v>2.4200000907500034</v>
      </c>
      <c r="R28" s="7"/>
      <c r="S28" s="6"/>
      <c r="U28" s="26"/>
      <c r="V28" s="10" t="s">
        <v>38</v>
      </c>
      <c r="W28" s="10">
        <v>1</v>
      </c>
      <c r="X28" s="10" t="s">
        <v>36</v>
      </c>
      <c r="Y28" s="13" t="s">
        <v>39</v>
      </c>
      <c r="Z28" s="12">
        <v>8</v>
      </c>
      <c r="AA28" s="15">
        <f t="shared" si="2"/>
        <v>2.4200000907500034</v>
      </c>
      <c r="AB28" s="7"/>
      <c r="AC28" s="6"/>
      <c r="AE28" s="26"/>
      <c r="AF28" s="10" t="s">
        <v>38</v>
      </c>
      <c r="AG28" s="10">
        <v>1</v>
      </c>
      <c r="AH28" s="10" t="s">
        <v>36</v>
      </c>
      <c r="AI28" s="13" t="s">
        <v>39</v>
      </c>
      <c r="AJ28" s="12">
        <v>8</v>
      </c>
      <c r="AK28" s="15">
        <f t="shared" si="3"/>
        <v>2.4200000907500034</v>
      </c>
      <c r="AL28" s="7"/>
      <c r="AM28" s="6"/>
      <c r="AO28" s="26"/>
      <c r="AP28" s="10"/>
      <c r="AQ28" s="10"/>
      <c r="AR28" s="10"/>
      <c r="AS28" s="13"/>
      <c r="AT28" s="10"/>
      <c r="AU28" s="15">
        <f>AT28/3.305785</f>
        <v>0</v>
      </c>
      <c r="AV28" s="7"/>
      <c r="AW28" s="6"/>
    </row>
    <row r="29" spans="1:49" ht="45" customHeight="1" x14ac:dyDescent="0.25">
      <c r="A29" s="27"/>
      <c r="B29" s="30" t="s">
        <v>66</v>
      </c>
      <c r="C29" s="31"/>
      <c r="D29" s="31"/>
      <c r="E29" s="32"/>
      <c r="F29" s="15">
        <f>SUM(F21:F28)</f>
        <v>608</v>
      </c>
      <c r="G29" s="15">
        <f>F29/3.305785</f>
        <v>183.92000689700023</v>
      </c>
      <c r="H29" s="13"/>
      <c r="I29" s="11"/>
      <c r="K29" s="27"/>
      <c r="L29" s="30" t="s">
        <v>66</v>
      </c>
      <c r="M29" s="31"/>
      <c r="N29" s="31"/>
      <c r="O29" s="32"/>
      <c r="P29" s="15">
        <f>SUM(P21:P28)</f>
        <v>608</v>
      </c>
      <c r="Q29" s="15">
        <f>P29/3.305785</f>
        <v>183.92000689700023</v>
      </c>
      <c r="R29" s="7"/>
      <c r="S29" s="6"/>
      <c r="U29" s="27"/>
      <c r="V29" s="30" t="s">
        <v>65</v>
      </c>
      <c r="W29" s="31"/>
      <c r="X29" s="31"/>
      <c r="Y29" s="32"/>
      <c r="Z29" s="15">
        <f>SUM(Z21:Z28)</f>
        <v>608</v>
      </c>
      <c r="AA29" s="15">
        <f>Z29/3.305785</f>
        <v>183.92000689700023</v>
      </c>
      <c r="AB29" s="7"/>
      <c r="AC29" s="6"/>
      <c r="AE29" s="27"/>
      <c r="AF29" s="30" t="s">
        <v>65</v>
      </c>
      <c r="AG29" s="31"/>
      <c r="AH29" s="31"/>
      <c r="AI29" s="32"/>
      <c r="AJ29" s="15">
        <f>SUM(AJ21:AJ28)</f>
        <v>608</v>
      </c>
      <c r="AK29" s="15">
        <f>AJ29/3.305785</f>
        <v>183.92000689700023</v>
      </c>
      <c r="AL29" s="7"/>
      <c r="AM29" s="6"/>
      <c r="AO29" s="27"/>
      <c r="AP29" s="30" t="s">
        <v>65</v>
      </c>
      <c r="AQ29" s="31"/>
      <c r="AR29" s="31"/>
      <c r="AS29" s="32"/>
      <c r="AT29" s="15">
        <f>SUM(AT21:AT28)</f>
        <v>100</v>
      </c>
      <c r="AU29" s="15">
        <f>AT29/3.305785</f>
        <v>30.25000113437504</v>
      </c>
      <c r="AV29" s="7"/>
      <c r="AW29" s="6"/>
    </row>
    <row r="30" spans="1:49" s="5" customFormat="1" ht="45" customHeight="1" x14ac:dyDescent="0.25">
      <c r="A30" s="29" t="s">
        <v>44</v>
      </c>
      <c r="B30" s="29"/>
      <c r="C30" s="29"/>
      <c r="D30" s="29"/>
      <c r="E30" s="29"/>
      <c r="F30" s="16">
        <f>SUM(F12:F19)+SUM(F21:F28)</f>
        <v>1406</v>
      </c>
      <c r="G30" s="16">
        <f>SUM(G12:G19)+SUM(G21:G28)</f>
        <v>425.31501594931308</v>
      </c>
      <c r="H30" s="24"/>
      <c r="I30" s="24"/>
      <c r="J30" s="4"/>
      <c r="K30" s="29" t="s">
        <v>45</v>
      </c>
      <c r="L30" s="29"/>
      <c r="M30" s="29"/>
      <c r="N30" s="29"/>
      <c r="O30" s="29"/>
      <c r="P30" s="16">
        <f>SUM(P12:P19)+SUM(P21:P28)</f>
        <v>1406</v>
      </c>
      <c r="Q30" s="16">
        <f>SUM(Q12:Q19)+SUM(Q21:Q28)</f>
        <v>425.31501594931308</v>
      </c>
      <c r="R30" s="33"/>
      <c r="S30" s="34"/>
      <c r="U30" s="29" t="s">
        <v>46</v>
      </c>
      <c r="V30" s="29"/>
      <c r="W30" s="29"/>
      <c r="X30" s="29"/>
      <c r="Y30" s="29"/>
      <c r="Z30" s="16">
        <f>SUM(Z12:Z19)+SUM(Z21:Z28)</f>
        <v>1406</v>
      </c>
      <c r="AA30" s="16">
        <f>SUM(AA12:AA19)+SUM(AA21:AA28)</f>
        <v>425.31501594931308</v>
      </c>
      <c r="AB30" s="24"/>
      <c r="AC30" s="24"/>
      <c r="AE30" s="29" t="s">
        <v>47</v>
      </c>
      <c r="AF30" s="29"/>
      <c r="AG30" s="29"/>
      <c r="AH30" s="29"/>
      <c r="AI30" s="29"/>
      <c r="AJ30" s="16">
        <f>SUM(AJ12:AJ19)+SUM(AJ21:AJ28)</f>
        <v>1406</v>
      </c>
      <c r="AK30" s="16">
        <f>SUM(AK12:AK19)+SUM(AK21:AK28)</f>
        <v>425.31501594931308</v>
      </c>
      <c r="AL30" s="24"/>
      <c r="AM30" s="24"/>
      <c r="AO30" s="35" t="s">
        <v>67</v>
      </c>
      <c r="AP30" s="36"/>
      <c r="AQ30" s="36"/>
      <c r="AR30" s="36"/>
      <c r="AS30" s="37"/>
      <c r="AT30" s="16">
        <f>SUM(AT12:AT19)+SUM(AT21:AT28)</f>
        <v>100</v>
      </c>
      <c r="AU30" s="16">
        <f>SUM(AU12:AU19)+SUM(AU21:AU28)</f>
        <v>30.25000113437504</v>
      </c>
      <c r="AV30" s="24"/>
      <c r="AW30" s="24"/>
    </row>
    <row r="31" spans="1:49" ht="45" customHeight="1" x14ac:dyDescent="0.25">
      <c r="A31" s="38" t="s">
        <v>51</v>
      </c>
      <c r="B31" s="38"/>
      <c r="C31" s="38"/>
      <c r="D31" s="38"/>
      <c r="E31" s="38"/>
      <c r="F31" s="38"/>
      <c r="G31" s="38"/>
      <c r="H31" s="38"/>
      <c r="I31" s="38"/>
      <c r="J31" s="3"/>
      <c r="K31" s="38" t="s">
        <v>52</v>
      </c>
      <c r="L31" s="38"/>
      <c r="M31" s="38"/>
      <c r="N31" s="38"/>
      <c r="O31" s="38"/>
      <c r="P31" s="38"/>
      <c r="Q31" s="38"/>
      <c r="R31" s="38"/>
      <c r="S31" s="38"/>
      <c r="U31" s="38" t="s">
        <v>51</v>
      </c>
      <c r="V31" s="38"/>
      <c r="W31" s="38"/>
      <c r="X31" s="38"/>
      <c r="Y31" s="38"/>
      <c r="Z31" s="38"/>
      <c r="AA31" s="38"/>
      <c r="AB31" s="38"/>
      <c r="AC31" s="38"/>
      <c r="AE31" s="38" t="s">
        <v>53</v>
      </c>
      <c r="AF31" s="38"/>
      <c r="AG31" s="38"/>
      <c r="AH31" s="38"/>
      <c r="AI31" s="38"/>
      <c r="AJ31" s="38"/>
      <c r="AK31" s="38"/>
      <c r="AL31" s="38"/>
      <c r="AM31" s="38"/>
      <c r="AO31" s="39" t="s">
        <v>68</v>
      </c>
      <c r="AP31" s="39"/>
      <c r="AQ31" s="39"/>
      <c r="AR31" s="39"/>
      <c r="AS31" s="39"/>
      <c r="AT31" s="17">
        <f>AT30+AJ30++Z30+P30+F30</f>
        <v>5724</v>
      </c>
      <c r="AU31" s="16">
        <f>AT31/3.305785</f>
        <v>1731.5100649316273</v>
      </c>
      <c r="AV31" s="24"/>
      <c r="AW31" s="24"/>
    </row>
    <row r="32" spans="1:49" ht="45" customHeigh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"/>
      <c r="K32" s="38"/>
      <c r="L32" s="38"/>
      <c r="M32" s="38"/>
      <c r="N32" s="38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E32" s="38"/>
      <c r="AF32" s="38"/>
      <c r="AG32" s="38"/>
      <c r="AH32" s="38"/>
      <c r="AI32" s="38"/>
      <c r="AJ32" s="38"/>
      <c r="AK32" s="38"/>
      <c r="AL32" s="38"/>
      <c r="AM32" s="38"/>
      <c r="AO32" s="39" t="s">
        <v>69</v>
      </c>
      <c r="AP32" s="39"/>
      <c r="AQ32" s="39"/>
      <c r="AR32" s="39"/>
      <c r="AS32" s="39"/>
      <c r="AT32" s="17">
        <f>AT29+AJ29+Z29++P29+F29</f>
        <v>2532</v>
      </c>
      <c r="AU32" s="16">
        <f>AT32/3.305785</f>
        <v>765.93002872237605</v>
      </c>
      <c r="AV32" s="24"/>
      <c r="AW32" s="24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9"/>
      <c r="J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9"/>
      <c r="J34" s="3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9"/>
      <c r="J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9"/>
      <c r="J36" s="3"/>
    </row>
  </sheetData>
  <mergeCells count="61">
    <mergeCell ref="A31:I32"/>
    <mergeCell ref="K31:S32"/>
    <mergeCell ref="U31:AC32"/>
    <mergeCell ref="AE31:AM32"/>
    <mergeCell ref="AO31:AS31"/>
    <mergeCell ref="AO32:AS32"/>
    <mergeCell ref="AV30:AW32"/>
    <mergeCell ref="AL30:AM30"/>
    <mergeCell ref="AO10:AO11"/>
    <mergeCell ref="AP10:AS10"/>
    <mergeCell ref="AT10:AU10"/>
    <mergeCell ref="AV10:AW10"/>
    <mergeCell ref="AO12:AO29"/>
    <mergeCell ref="AP20:AS20"/>
    <mergeCell ref="AP29:AS29"/>
    <mergeCell ref="AO30:AS30"/>
    <mergeCell ref="AJ10:AK10"/>
    <mergeCell ref="AL10:AM10"/>
    <mergeCell ref="AE12:AE29"/>
    <mergeCell ref="AF20:AI20"/>
    <mergeCell ref="AF29:AI29"/>
    <mergeCell ref="AE30:AI30"/>
    <mergeCell ref="Z10:AA10"/>
    <mergeCell ref="AB10:AC10"/>
    <mergeCell ref="U12:U29"/>
    <mergeCell ref="V20:Y20"/>
    <mergeCell ref="V29:Y29"/>
    <mergeCell ref="U30:Y30"/>
    <mergeCell ref="AB30:AC30"/>
    <mergeCell ref="V10:Y10"/>
    <mergeCell ref="AE10:AE11"/>
    <mergeCell ref="AF10:AI10"/>
    <mergeCell ref="R30:S30"/>
    <mergeCell ref="L20:O20"/>
    <mergeCell ref="L29:O29"/>
    <mergeCell ref="K12:K29"/>
    <mergeCell ref="U10:U11"/>
    <mergeCell ref="K30:O30"/>
    <mergeCell ref="L10:O10"/>
    <mergeCell ref="P10:Q10"/>
    <mergeCell ref="R10:S10"/>
    <mergeCell ref="K10:K11"/>
    <mergeCell ref="H30:I30"/>
    <mergeCell ref="A12:A29"/>
    <mergeCell ref="B10:E10"/>
    <mergeCell ref="F10:G10"/>
    <mergeCell ref="H10:I10"/>
    <mergeCell ref="A10:A11"/>
    <mergeCell ref="A30:E30"/>
    <mergeCell ref="B20:E20"/>
    <mergeCell ref="B29:E29"/>
    <mergeCell ref="I1:I2"/>
    <mergeCell ref="P9:S9"/>
    <mergeCell ref="Z9:AC9"/>
    <mergeCell ref="AJ9:AM9"/>
    <mergeCell ref="AT9:AW9"/>
    <mergeCell ref="A3:I4"/>
    <mergeCell ref="B6:E6"/>
    <mergeCell ref="A7:E7"/>
    <mergeCell ref="A8:E8"/>
    <mergeCell ref="F9:I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4" pageOrder="overThenDown" orientation="portrait" r:id="rId1"/>
  <colBreaks count="4" manualBreakCount="4">
    <brk id="10" min="1" max="31" man="1"/>
    <brk id="20" min="1" max="31" man="1"/>
    <brk id="30" min="1" max="31" man="1"/>
    <brk id="40" min="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2019-07-11T06:48:20Z</cp:lastPrinted>
  <dcterms:created xsi:type="dcterms:W3CDTF">2019-07-11T05:42:43Z</dcterms:created>
  <dcterms:modified xsi:type="dcterms:W3CDTF">2020-06-22T06:47:21Z</dcterms:modified>
</cp:coreProperties>
</file>